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建科实习\台山村规\接收文件\excel\横塘村\自然村\"/>
    </mc:Choice>
  </mc:AlternateContent>
  <xr:revisionPtr revIDLastSave="0" documentId="8_{713E4178-C9D4-450A-A346-9DB3BDD0469B}" xr6:coauthVersionLast="43" xr6:coauthVersionMax="43" xr10:uidLastSave="{00000000-0000-0000-0000-000000000000}"/>
  <bookViews>
    <workbookView xWindow="-108" yWindow="-108" windowWidth="23256" windowHeight="12576" xr2:uid="{07B60956-03FB-41DC-B14A-322709B2ADBF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16" i="1" l="1"/>
  <c r="F15" i="1"/>
  <c r="F14" i="1"/>
  <c r="F11" i="1"/>
  <c r="F10" i="1"/>
  <c r="F9" i="1"/>
  <c r="F7" i="1"/>
  <c r="F6" i="1"/>
  <c r="F5" i="1"/>
  <c r="F4" i="1"/>
  <c r="F3" i="1"/>
  <c r="A3" i="1"/>
  <c r="A4" i="1" s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F2" i="1"/>
</calcChain>
</file>

<file path=xl/sharedStrings.xml><?xml version="1.0" encoding="utf-8"?>
<sst xmlns="http://schemas.openxmlformats.org/spreadsheetml/2006/main" count="60" uniqueCount="46">
  <si>
    <t>序号</t>
    <phoneticPr fontId="2" type="noConversion"/>
  </si>
  <si>
    <t>总计</t>
    <phoneticPr fontId="3" type="noConversion"/>
  </si>
  <si>
    <t>项目类型</t>
    <phoneticPr fontId="2" type="noConversion"/>
  </si>
  <si>
    <t>村道硬化</t>
    <phoneticPr fontId="2" type="noConversion"/>
  </si>
  <si>
    <t>设施完善</t>
  </si>
  <si>
    <t>绿化美化</t>
  </si>
  <si>
    <t>环境治理</t>
    <phoneticPr fontId="2" type="noConversion"/>
  </si>
  <si>
    <t>历史文化保护</t>
  </si>
  <si>
    <t>项目名称</t>
    <phoneticPr fontId="2" type="noConversion"/>
  </si>
  <si>
    <t>文化楼</t>
    <phoneticPr fontId="2" type="noConversion"/>
  </si>
  <si>
    <t>文化休闲广场/停车场</t>
    <phoneticPr fontId="2" type="noConversion"/>
  </si>
  <si>
    <t>篮球场/排球场</t>
    <phoneticPr fontId="2" type="noConversion"/>
  </si>
  <si>
    <t>入口标志</t>
    <phoneticPr fontId="2" type="noConversion"/>
  </si>
  <si>
    <t>生态小公园</t>
    <phoneticPr fontId="2" type="noConversion"/>
  </si>
  <si>
    <t>污水处理设施</t>
    <phoneticPr fontId="2" type="noConversion"/>
  </si>
  <si>
    <t>垃圾收集点</t>
    <phoneticPr fontId="2" type="noConversion"/>
  </si>
  <si>
    <t>公共厕所</t>
    <phoneticPr fontId="2" type="noConversion"/>
  </si>
  <si>
    <t>村道亮化</t>
    <phoneticPr fontId="3" type="noConversion"/>
  </si>
  <si>
    <t>农房整治</t>
  </si>
  <si>
    <t>巷道美化</t>
    <phoneticPr fontId="3" type="noConversion"/>
  </si>
  <si>
    <t>排水管道</t>
    <phoneticPr fontId="3" type="noConversion"/>
  </si>
  <si>
    <t>历史建筑/传统风貌建筑</t>
    <phoneticPr fontId="2" type="noConversion"/>
  </si>
  <si>
    <t>规模（㎡/m/座）</t>
    <phoneticPr fontId="3" type="noConversion"/>
  </si>
  <si>
    <t>——</t>
    <phoneticPr fontId="2" type="noConversion"/>
  </si>
  <si>
    <t>建设标准（元/㎡、m、座）</t>
    <phoneticPr fontId="2" type="noConversion"/>
  </si>
  <si>
    <t>100元/㎡</t>
  </si>
  <si>
    <t>80-120㎡，30万/座</t>
    <phoneticPr fontId="3" type="noConversion"/>
  </si>
  <si>
    <t>100元/㎡</t>
    <phoneticPr fontId="2" type="noConversion"/>
  </si>
  <si>
    <t>5万/座</t>
    <phoneticPr fontId="2" type="noConversion"/>
  </si>
  <si>
    <t>2万/座</t>
    <phoneticPr fontId="2" type="noConversion"/>
  </si>
  <si>
    <t>150元/㎡</t>
    <phoneticPr fontId="2" type="noConversion"/>
  </si>
  <si>
    <t>1.5万/座</t>
    <phoneticPr fontId="3" type="noConversion"/>
  </si>
  <si>
    <t>30㎡，4.5万/座</t>
    <phoneticPr fontId="2" type="noConversion"/>
  </si>
  <si>
    <t>4000元/盏</t>
    <phoneticPr fontId="3" type="noConversion"/>
  </si>
  <si>
    <t>20万/村</t>
    <phoneticPr fontId="2" type="noConversion"/>
  </si>
  <si>
    <t>10万/村</t>
    <phoneticPr fontId="2" type="noConversion"/>
  </si>
  <si>
    <t>200元/m</t>
    <phoneticPr fontId="2" type="noConversion"/>
  </si>
  <si>
    <t>10万/座</t>
    <phoneticPr fontId="2" type="noConversion"/>
  </si>
  <si>
    <t>投资估算（万元）</t>
    <phoneticPr fontId="2" type="noConversion"/>
  </si>
  <si>
    <t>备注</t>
    <phoneticPr fontId="2" type="noConversion"/>
  </si>
  <si>
    <t>广场适配建宣传栏、健身设施，停车场结合广场设置</t>
    <phoneticPr fontId="2" type="noConversion"/>
  </si>
  <si>
    <t>规划新建</t>
    <phoneticPr fontId="2" type="noConversion"/>
  </si>
  <si>
    <t>整村统筹建设</t>
    <phoneticPr fontId="3" type="noConversion"/>
  </si>
  <si>
    <t>修缮维护</t>
    <phoneticPr fontId="2" type="noConversion"/>
  </si>
  <si>
    <t>现状保留，配置图书室、电子阅览室等功能</t>
    <phoneticPr fontId="2" type="noConversion"/>
  </si>
  <si>
    <t>现状保留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</si>
</sst>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_ "/>
  </numFmts>
  <fonts count="5" x14ac:knownFonts="1">
    <font>
      <sz val="11"/>
      <color theme="1"/>
      <name val="等线"/>
      <family val="2"/>
      <charset val="134"/>
      <scheme val="minor"/>
    </font>
    <font>
      <b/>
      <sz val="10"/>
      <color theme="1"/>
      <name val="等线"/>
      <family val="3"/>
      <charset val="134"/>
      <scheme val="minor"/>
    </font>
    <font>
      <sz val="9"/>
      <name val="等线"/>
      <family val="2"/>
      <charset val="134"/>
      <scheme val="minor"/>
    </font>
    <font>
      <sz val="9"/>
      <name val="等线"/>
      <family val="3"/>
      <charset val="134"/>
      <scheme val="minor"/>
    </font>
    <font>
      <sz val="10"/>
      <color theme="1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FA8802-2453-49CE-BD42-FFFE26DC9DB2}">
  <dimension ref="A1:G16"/>
  <sheetViews>
    <sheetView tabSelected="1" workbookViewId="0">
      <selection sqref="A1:G16"/>
    </sheetView>
  </sheetViews>
  <sheetFormatPr defaultRowHeight="13.8" x14ac:dyDescent="0.25"/>
  <cols>
    <col min="1" max="1" width="9"/>
    <col min="2" max="2" width="15.21875" customWidth="1"/>
    <col min="3" max="3" width="23.88671875" customWidth="1"/>
    <col min="4" max="4" width="20.77734375" customWidth="1"/>
    <col min="5" max="5" width="34.77734375" customWidth="1"/>
    <col min="6" max="7" width="22.109375" customWidth="1"/>
  </cols>
  <sheetData>
    <row r="1" spans="1:7" x14ac:dyDescent="0.25">
      <c r="A1" s="1" t="s">
        <v>0</v>
      </c>
      <c r="B1" s="1" t="s">
        <v>2</v>
      </c>
      <c r="C1" s="1" t="s">
        <v>8</v>
      </c>
      <c r="D1" s="1" t="s">
        <v>22</v>
      </c>
      <c r="E1" s="1" t="s">
        <v>24</v>
      </c>
      <c r="F1" s="1" t="s">
        <v>38</v>
      </c>
      <c r="G1" s="1" t="s">
        <v>39</v>
      </c>
    </row>
    <row r="2" spans="1:7" x14ac:dyDescent="0.25">
      <c r="A2" s="2">
        <v>1</v>
      </c>
      <c r="B2" s="4" t="s">
        <v>3</v>
      </c>
      <c r="C2" s="4" t="s">
        <v>3</v>
      </c>
      <c r="D2" s="4">
        <v>0</v>
      </c>
      <c r="E2" s="4" t="s">
        <v>25</v>
      </c>
      <c r="F2" s="11">
        <f>D2*4*100/10000</f>
        <v>0</v>
      </c>
      <c r="G2" s="4" t="s">
        <v>23</v>
      </c>
    </row>
    <row r="3" spans="1:7" ht="26.4" x14ac:dyDescent="0.25">
      <c r="A3" s="2">
        <f>A2+1</f>
        <v>2</v>
      </c>
      <c r="B3" s="5" t="s">
        <v>4</v>
      </c>
      <c r="C3" s="4" t="s">
        <v>9</v>
      </c>
      <c r="D3" s="4">
        <v>0</v>
      </c>
      <c r="E3" s="4" t="s">
        <v>26</v>
      </c>
      <c r="F3" s="11">
        <f>D3*30</f>
        <v>0</v>
      </c>
      <c r="G3" s="4" t="s">
        <v>44</v>
      </c>
    </row>
    <row r="4" spans="1:7" ht="39.6" x14ac:dyDescent="0.25">
      <c r="A4" s="2">
        <f t="shared" ref="A4:A15" si="0">A3+1</f>
        <v>3</v>
      </c>
      <c r="B4" s="6"/>
      <c r="C4" s="4" t="s">
        <v>10</v>
      </c>
      <c r="D4" s="4">
        <v>1000</v>
      </c>
      <c r="E4" s="4" t="s">
        <v>27</v>
      </c>
      <c r="F4" s="11">
        <f>D4*100/10000</f>
        <v>10</v>
      </c>
      <c r="G4" s="4" t="s">
        <v>40</v>
      </c>
    </row>
    <row r="5" spans="1:7" x14ac:dyDescent="0.25">
      <c r="A5" s="2">
        <f t="shared" si="0"/>
        <v>4</v>
      </c>
      <c r="B5" s="7"/>
      <c r="C5" s="9" t="s">
        <v>11</v>
      </c>
      <c r="D5" s="4">
        <v>0</v>
      </c>
      <c r="E5" s="4" t="s">
        <v>28</v>
      </c>
      <c r="F5" s="11">
        <f>D5*5</f>
        <v>0</v>
      </c>
      <c r="G5" s="4" t="s">
        <v>41</v>
      </c>
    </row>
    <row r="6" spans="1:7" x14ac:dyDescent="0.25">
      <c r="A6" s="2">
        <f t="shared" si="0"/>
        <v>5</v>
      </c>
      <c r="B6" s="5" t="s">
        <v>5</v>
      </c>
      <c r="C6" s="4" t="s">
        <v>12</v>
      </c>
      <c r="D6" s="4">
        <v>1</v>
      </c>
      <c r="E6" s="4" t="s">
        <v>29</v>
      </c>
      <c r="F6" s="11">
        <f>D6*2</f>
        <v>2</v>
      </c>
      <c r="G6" s="4" t="s">
        <v>41</v>
      </c>
    </row>
    <row r="7" spans="1:7" x14ac:dyDescent="0.25">
      <c r="A7" s="2">
        <f t="shared" si="0"/>
        <v>6</v>
      </c>
      <c r="B7" s="7"/>
      <c r="C7" s="4" t="s">
        <v>13</v>
      </c>
      <c r="D7" s="4">
        <v>500</v>
      </c>
      <c r="E7" s="4" t="s">
        <v>30</v>
      </c>
      <c r="F7" s="11">
        <f>D7*150/10000</f>
        <v>7.5</v>
      </c>
      <c r="G7" s="4" t="s">
        <v>41</v>
      </c>
    </row>
    <row r="8" spans="1:7" x14ac:dyDescent="0.25">
      <c r="A8" s="2">
        <f t="shared" si="0"/>
        <v>7</v>
      </c>
      <c r="B8" s="5" t="s">
        <v>6</v>
      </c>
      <c r="C8" s="4" t="s">
        <v>14</v>
      </c>
      <c r="D8" s="4">
        <v>1</v>
      </c>
      <c r="E8" s="4" t="s">
        <v>23</v>
      </c>
      <c r="F8" s="11">
        <v>25</v>
      </c>
      <c r="G8" s="4" t="s">
        <v>41</v>
      </c>
    </row>
    <row r="9" spans="1:7" x14ac:dyDescent="0.25">
      <c r="A9" s="2">
        <f>A8+1</f>
        <v>8</v>
      </c>
      <c r="B9" s="6"/>
      <c r="C9" s="4" t="s">
        <v>15</v>
      </c>
      <c r="D9" s="4">
        <v>1</v>
      </c>
      <c r="E9" s="4" t="s">
        <v>31</v>
      </c>
      <c r="F9" s="11">
        <f>D9*3</f>
        <v>3</v>
      </c>
      <c r="G9" s="4" t="s">
        <v>41</v>
      </c>
    </row>
    <row r="10" spans="1:7" x14ac:dyDescent="0.25">
      <c r="A10" s="2">
        <f t="shared" si="0"/>
        <v>9</v>
      </c>
      <c r="B10" s="6"/>
      <c r="C10" s="4" t="s">
        <v>16</v>
      </c>
      <c r="D10" s="4">
        <v>0</v>
      </c>
      <c r="E10" s="4" t="s">
        <v>32</v>
      </c>
      <c r="F10" s="11">
        <f>D10*4.5</f>
        <v>0</v>
      </c>
      <c r="G10" s="4" t="s">
        <v>45</v>
      </c>
    </row>
    <row r="11" spans="1:7" x14ac:dyDescent="0.25">
      <c r="A11" s="2">
        <f t="shared" si="0"/>
        <v>10</v>
      </c>
      <c r="B11" s="6"/>
      <c r="C11" s="4" t="s">
        <v>17</v>
      </c>
      <c r="D11" s="4">
        <v>24</v>
      </c>
      <c r="E11" s="4" t="s">
        <v>33</v>
      </c>
      <c r="F11" s="11">
        <f>D11*0.4</f>
        <v>9.6000000000000014</v>
      </c>
      <c r="G11" s="4" t="s">
        <v>42</v>
      </c>
    </row>
    <row r="12" spans="1:7" x14ac:dyDescent="0.25">
      <c r="A12" s="2">
        <f t="shared" si="0"/>
        <v>11</v>
      </c>
      <c r="B12" s="6"/>
      <c r="C12" s="4" t="s">
        <v>18</v>
      </c>
      <c r="D12" s="4" t="s">
        <v>23</v>
      </c>
      <c r="E12" s="4" t="s">
        <v>34</v>
      </c>
      <c r="F12" s="11">
        <v>20</v>
      </c>
      <c r="G12" s="4" t="s">
        <v>42</v>
      </c>
    </row>
    <row r="13" spans="1:7" x14ac:dyDescent="0.25">
      <c r="A13" s="2">
        <f t="shared" si="0"/>
        <v>12</v>
      </c>
      <c r="B13" s="6"/>
      <c r="C13" s="4" t="s">
        <v>19</v>
      </c>
      <c r="D13" s="4" t="s">
        <v>23</v>
      </c>
      <c r="E13" s="4" t="s">
        <v>35</v>
      </c>
      <c r="F13" s="11">
        <v>10</v>
      </c>
      <c r="G13" s="4" t="s">
        <v>42</v>
      </c>
    </row>
    <row r="14" spans="1:7" x14ac:dyDescent="0.25">
      <c r="A14" s="2">
        <f t="shared" si="0"/>
        <v>13</v>
      </c>
      <c r="B14" s="7"/>
      <c r="C14" s="4" t="s">
        <v>20</v>
      </c>
      <c r="D14" s="4">
        <v>2000</v>
      </c>
      <c r="E14" s="4" t="s">
        <v>36</v>
      </c>
      <c r="F14" s="11">
        <f>D14*200/10000</f>
        <v>40</v>
      </c>
      <c r="G14" s="4" t="s">
        <v>41</v>
      </c>
    </row>
    <row r="15" spans="1:7" x14ac:dyDescent="0.25">
      <c r="A15" s="2">
        <f t="shared" si="0"/>
        <v>14</v>
      </c>
      <c r="B15" s="4" t="s">
        <v>7</v>
      </c>
      <c r="C15" s="4" t="s">
        <v>21</v>
      </c>
      <c r="D15" s="4">
        <v>0</v>
      </c>
      <c r="E15" s="4" t="s">
        <v>37</v>
      </c>
      <c r="F15" s="11">
        <f>D15*10</f>
        <v>0</v>
      </c>
      <c r="G15" s="4" t="s">
        <v>43</v>
      </c>
    </row>
    <row r="16" spans="1:7" x14ac:dyDescent="0.25">
      <c r="A16" s="3" t="s">
        <v>1</v>
      </c>
      <c r="B16" s="8"/>
      <c r="C16" s="10"/>
      <c r="D16" s="4" t="s">
        <v>23</v>
      </c>
      <c r="E16" s="4" t="s">
        <v>23</v>
      </c>
      <c r="F16" s="11">
        <f>SUM(F2:F15)</f>
        <v>127.1</v>
      </c>
      <c r="G16" s="4" t="s">
        <v>23</v>
      </c>
    </row>
  </sheetData>
  <mergeCells count="4">
    <mergeCell ref="B8:B14"/>
    <mergeCell ref="A16:C16"/>
    <mergeCell ref="B3:B5"/>
    <mergeCell ref="B6:B7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陈宇行</dc:creator>
  <cp:lastModifiedBy>陈宇行</cp:lastModifiedBy>
  <dcterms:created xsi:type="dcterms:W3CDTF">2019-07-29T07:41:13Z</dcterms:created>
  <dcterms:modified xsi:type="dcterms:W3CDTF">2019-07-29T08:10:18Z</dcterms:modified>
</cp:coreProperties>
</file>