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芦霞村\自然村\"/>
    </mc:Choice>
  </mc:AlternateContent>
  <xr:revisionPtr revIDLastSave="0" documentId="8_{90917814-F310-40E1-9570-EAB7AFA5591D}" xr6:coauthVersionLast="43" xr6:coauthVersionMax="43" xr10:uidLastSave="{00000000-0000-0000-0000-000000000000}"/>
  <bookViews>
    <workbookView xWindow="-108" yWindow="-108" windowWidth="23256" windowHeight="12576" xr2:uid="{836C396C-6D6E-407C-8225-40431BB2D80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9" i="1" l="1"/>
  <c r="F48" i="1"/>
  <c r="F45" i="1"/>
  <c r="F41" i="1"/>
  <c r="F40" i="1"/>
  <c r="F39" i="1"/>
  <c r="F50" i="1" s="1"/>
  <c r="F38" i="1"/>
  <c r="A37" i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F36" i="1"/>
  <c r="F32" i="1"/>
  <c r="F31" i="1"/>
  <c r="F28" i="1"/>
  <c r="F27" i="1"/>
  <c r="F26" i="1"/>
  <c r="F24" i="1"/>
  <c r="F23" i="1"/>
  <c r="F22" i="1"/>
  <c r="F21" i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F19" i="1"/>
  <c r="F33" i="1" s="1"/>
  <c r="F15" i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<sst xmlns="http://schemas.openxmlformats.org/spreadsheetml/2006/main" count="180" uniqueCount="46">
  <si>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</si>
  <si>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</si>
  <si>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</si>
  <si>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3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</si>
  <si>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</si>
  <si>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</si>
  <si>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</si>
  <si>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</si>
  <si>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100元/㎡</t>
  </si>
  <si>
    <t>规划新建</t>
    <phoneticPr fontId="2" type="noConversion"/>
  </si>
  <si>
    <t>设施完善</t>
  </si>
  <si>
    <t>文化楼</t>
    <phoneticPr fontId="2" type="noConversion"/>
  </si>
  <si>
    <t>80-120㎡，30万/座</t>
    <phoneticPr fontId="3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</si>
  <si>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</si>
  <si>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</si>
  <si>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100元/㎡</t>
    <phoneticPr fontId="2" type="noConversion"/>
  </si>
  <si>
    <t>保留现状</t>
    <phoneticPr fontId="2" type="noConversion"/>
  </si>
  <si>
    <t>篮球场/排球场</t>
    <phoneticPr fontId="2" type="noConversion"/>
  </si>
  <si>
    <t>5万/座</t>
    <phoneticPr fontId="2" type="noConversion"/>
  </si>
  <si>
    <t>绿化美化</t>
  </si>
  <si>
    <t>入口标志</t>
    <phoneticPr fontId="2" type="noConversion"/>
  </si>
  <si>
    <t>2万/座</t>
    <phoneticPr fontId="2" type="noConversion"/>
  </si>
  <si>
    <t>生态小公园</t>
    <phoneticPr fontId="2" type="noConversion"/>
  </si>
  <si>
    <t>150元/㎡</t>
    <phoneticPr fontId="2" type="noConversion"/>
  </si>
  <si>
    <t>环境治理</t>
    <phoneticPr fontId="2" type="noConversion"/>
  </si>
  <si>
    <t>污水处理设施</t>
    <phoneticPr fontId="2" type="noConversion"/>
  </si>
  <si>
    <t>——</t>
    <phoneticPr fontId="2" type="noConversion"/>
  </si>
  <si>
    <t>垃圾收集点</t>
    <phoneticPr fontId="2" type="noConversion"/>
  </si>
  <si>
    <t>1.5万/座</t>
    <phoneticPr fontId="3" type="noConversion"/>
  </si>
  <si>
    <t>公共厕所</t>
    <phoneticPr fontId="2" type="noConversion"/>
  </si>
  <si>
    <t>村道亮化</t>
    <phoneticPr fontId="3" type="noConversion"/>
  </si>
  <si>
    <t>4000元/盏</t>
    <phoneticPr fontId="3" type="noConversion"/>
  </si>
  <si>
    <t>整村统筹建设</t>
    <phoneticPr fontId="3" type="noConversion"/>
  </si>
  <si>
    <t>农房整治</t>
  </si>
  <si>
    <t>20万/村</t>
    <phoneticPr fontId="2" type="noConversion"/>
  </si>
  <si>
    <t>巷道美化</t>
    <phoneticPr fontId="3" type="noConversion"/>
  </si>
  <si>
    <t>10万/村</t>
    <phoneticPr fontId="2" type="noConversion"/>
  </si>
  <si>
    <t>排水管道</t>
    <phoneticPr fontId="3" type="noConversion"/>
  </si>
  <si>
    <t>200元/m</t>
    <phoneticPr fontId="2" type="noConversion"/>
  </si>
  <si>
    <t>历史文化保护</t>
  </si>
  <si>
    <t>历史建筑/传统风貌建筑</t>
    <phoneticPr fontId="2" type="noConversion"/>
  </si>
  <si>
    <t>10万/座</t>
    <phoneticPr fontId="2" type="noConversion"/>
  </si>
  <si>
    <t>修缮维护</t>
    <phoneticPr fontId="2" type="noConversion"/>
  </si>
  <si>
    <t>总计</t>
    <phoneticPr fontId="3" type="noConversion"/>
  </si>
  <si>
    <t>——</t>
    <phoneticPr fontId="3" type="noConversion"/>
  </si>
  <si>
    <t>30㎡，4.5万/座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</si>
</sst>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4AA90-937C-40E6-B542-041CF14A9D98}">
  <dimension ref="A1:G50"/>
  <sheetViews>
    <sheetView tabSelected="1" workbookViewId="0">
      <selection sqref="A1:G50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28" customWidth="1"/>
    <col min="6" max="6" width="19.44140625" customWidth="1"/>
    <col min="7" max="7" width="24.2187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>
        <v>1</v>
      </c>
      <c r="B2" s="3" t="s">
        <v>7</v>
      </c>
      <c r="C2" s="3" t="s">
        <v>7</v>
      </c>
      <c r="D2" s="3">
        <v>0</v>
      </c>
      <c r="E2" s="3" t="s">
        <v>8</v>
      </c>
      <c r="F2" s="4">
        <f>D2*4*100/10000</f>
        <v>0</v>
      </c>
      <c r="G2" s="3" t="s">
        <v>9</v>
      </c>
    </row>
    <row r="3" spans="1:7" ht="26.4" x14ac:dyDescent="0.25">
      <c r="A3" s="2">
        <f>A2+1</f>
        <v>2</v>
      </c>
      <c r="B3" s="5" t="s">
        <v>10</v>
      </c>
      <c r="C3" s="3" t="s">
        <v>11</v>
      </c>
      <c r="D3" s="3">
        <v>0</v>
      </c>
      <c r="E3" s="3" t="s">
        <v>12</v>
      </c>
      <c r="F3" s="4">
        <f>D3*30</f>
        <v>0</v>
      </c>
      <c r="G3" s="3" t="s">
        <v>13</v>
      </c>
    </row>
    <row r="4" spans="1:7" x14ac:dyDescent="0.25">
      <c r="A4" s="2">
        <f t="shared" ref="A4:A15" si="0">A3+1</f>
        <v>3</v>
      </c>
      <c r="B4" s="6"/>
      <c r="C4" s="3" t="s">
        <v>14</v>
      </c>
      <c r="D4" s="3">
        <v>0</v>
      </c>
      <c r="E4" s="3" t="s">
        <v>15</v>
      </c>
      <c r="F4" s="4">
        <f>D4*100/10000</f>
        <v>0</v>
      </c>
      <c r="G4" s="3" t="s">
        <v>16</v>
      </c>
    </row>
    <row r="5" spans="1:7" x14ac:dyDescent="0.25">
      <c r="A5" s="2">
        <f t="shared" si="0"/>
        <v>4</v>
      </c>
      <c r="B5" s="7"/>
      <c r="C5" s="8" t="s">
        <v>17</v>
      </c>
      <c r="D5" s="3">
        <v>0</v>
      </c>
      <c r="E5" s="3" t="s">
        <v>18</v>
      </c>
      <c r="F5" s="4">
        <f>D5*5</f>
        <v>0</v>
      </c>
      <c r="G5" s="3" t="s">
        <v>9</v>
      </c>
    </row>
    <row r="6" spans="1:7" x14ac:dyDescent="0.25">
      <c r="A6" s="2">
        <f t="shared" si="0"/>
        <v>5</v>
      </c>
      <c r="B6" s="5" t="s">
        <v>19</v>
      </c>
      <c r="C6" s="3" t="s">
        <v>20</v>
      </c>
      <c r="D6" s="3">
        <v>1</v>
      </c>
      <c r="E6" s="3" t="s">
        <v>21</v>
      </c>
      <c r="F6" s="4">
        <f>D6*2</f>
        <v>2</v>
      </c>
      <c r="G6" s="3" t="s">
        <v>9</v>
      </c>
    </row>
    <row r="7" spans="1:7" x14ac:dyDescent="0.25">
      <c r="A7" s="2">
        <f t="shared" si="0"/>
        <v>6</v>
      </c>
      <c r="B7" s="7"/>
      <c r="C7" s="3" t="s">
        <v>22</v>
      </c>
      <c r="D7" s="3">
        <v>0</v>
      </c>
      <c r="E7" s="3" t="s">
        <v>23</v>
      </c>
      <c r="F7" s="4">
        <f>D7*150/10000</f>
        <v>0</v>
      </c>
      <c r="G7" s="3" t="s">
        <v>9</v>
      </c>
    </row>
    <row r="8" spans="1:7" x14ac:dyDescent="0.25">
      <c r="A8" s="2">
        <f t="shared" si="0"/>
        <v>7</v>
      </c>
      <c r="B8" s="5" t="s">
        <v>24</v>
      </c>
      <c r="C8" s="3" t="s">
        <v>25</v>
      </c>
      <c r="D8" s="3">
        <v>1</v>
      </c>
      <c r="E8" s="3" t="s">
        <v>26</v>
      </c>
      <c r="F8" s="4">
        <v>15</v>
      </c>
      <c r="G8" s="3" t="s">
        <v>9</v>
      </c>
    </row>
    <row r="9" spans="1:7" x14ac:dyDescent="0.25">
      <c r="A9" s="2">
        <f t="shared" si="0"/>
        <v>8</v>
      </c>
      <c r="B9" s="6"/>
      <c r="C9" s="3" t="s">
        <v>27</v>
      </c>
      <c r="D9" s="3">
        <v>1</v>
      </c>
      <c r="E9" s="3" t="s">
        <v>28</v>
      </c>
      <c r="F9" s="4">
        <f>D9*3</f>
        <v>3</v>
      </c>
      <c r="G9" s="3" t="s">
        <v>9</v>
      </c>
    </row>
    <row r="10" spans="1:7" x14ac:dyDescent="0.25">
      <c r="A10" s="2">
        <f t="shared" si="0"/>
        <v>9</v>
      </c>
      <c r="B10" s="6"/>
      <c r="C10" s="3" t="s">
        <v>29</v>
      </c>
      <c r="D10" s="3">
        <v>1</v>
      </c>
      <c r="E10" s="3" t="s">
        <v>45</v>
      </c>
      <c r="F10" s="4">
        <f>D10*4.5</f>
        <v>4.5</v>
      </c>
      <c r="G10" s="3" t="s">
        <v>9</v>
      </c>
    </row>
    <row r="11" spans="1:7" x14ac:dyDescent="0.25">
      <c r="A11" s="2">
        <f t="shared" si="0"/>
        <v>10</v>
      </c>
      <c r="B11" s="6"/>
      <c r="C11" s="3" t="s">
        <v>30</v>
      </c>
      <c r="D11" s="3">
        <v>5</v>
      </c>
      <c r="E11" s="3" t="s">
        <v>31</v>
      </c>
      <c r="F11" s="4">
        <f>D11*0.4</f>
        <v>2</v>
      </c>
      <c r="G11" s="3" t="s">
        <v>32</v>
      </c>
    </row>
    <row r="12" spans="1:7" x14ac:dyDescent="0.25">
      <c r="A12" s="2">
        <f t="shared" si="0"/>
        <v>11</v>
      </c>
      <c r="B12" s="6"/>
      <c r="C12" s="3" t="s">
        <v>33</v>
      </c>
      <c r="D12" s="3" t="s">
        <v>26</v>
      </c>
      <c r="E12" s="3" t="s">
        <v>34</v>
      </c>
      <c r="F12" s="4">
        <v>20</v>
      </c>
      <c r="G12" s="3" t="s">
        <v>32</v>
      </c>
    </row>
    <row r="13" spans="1:7" x14ac:dyDescent="0.25">
      <c r="A13" s="2">
        <f t="shared" si="0"/>
        <v>12</v>
      </c>
      <c r="B13" s="6"/>
      <c r="C13" s="3" t="s">
        <v>35</v>
      </c>
      <c r="D13" s="3" t="s">
        <v>26</v>
      </c>
      <c r="E13" s="3" t="s">
        <v>36</v>
      </c>
      <c r="F13" s="4">
        <v>10</v>
      </c>
      <c r="G13" s="3" t="s">
        <v>32</v>
      </c>
    </row>
    <row r="14" spans="1:7" x14ac:dyDescent="0.25">
      <c r="A14" s="2">
        <f t="shared" si="0"/>
        <v>13</v>
      </c>
      <c r="B14" s="7"/>
      <c r="C14" s="3" t="s">
        <v>37</v>
      </c>
      <c r="D14" s="3">
        <v>200</v>
      </c>
      <c r="E14" s="3" t="s">
        <v>38</v>
      </c>
      <c r="F14" s="4">
        <f>D14*200/10000</f>
        <v>4</v>
      </c>
      <c r="G14" s="3" t="s">
        <v>9</v>
      </c>
    </row>
    <row r="15" spans="1:7" x14ac:dyDescent="0.25">
      <c r="A15" s="2">
        <f t="shared" si="0"/>
        <v>14</v>
      </c>
      <c r="B15" s="3" t="s">
        <v>39</v>
      </c>
      <c r="C15" s="3" t="s">
        <v>40</v>
      </c>
      <c r="D15" s="3">
        <v>0</v>
      </c>
      <c r="E15" s="3" t="s">
        <v>41</v>
      </c>
      <c r="F15" s="4">
        <f>D15*10</f>
        <v>0</v>
      </c>
      <c r="G15" s="3" t="s">
        <v>42</v>
      </c>
    </row>
    <row r="16" spans="1:7" x14ac:dyDescent="0.25">
      <c r="A16" s="9" t="s">
        <v>43</v>
      </c>
      <c r="B16" s="10"/>
      <c r="C16" s="11"/>
      <c r="D16" s="3" t="s">
        <v>26</v>
      </c>
      <c r="E16" s="3" t="s">
        <v>26</v>
      </c>
      <c r="F16" s="4">
        <f>SUM(F2:F15)</f>
        <v>60.5</v>
      </c>
      <c r="G16" s="3" t="s">
        <v>26</v>
      </c>
    </row>
    <row r="17" spans="1:7" x14ac:dyDescent="0.25">
      <c r="A17" s="12"/>
      <c r="B17" s="12"/>
      <c r="C17" s="12"/>
      <c r="D17" s="12"/>
      <c r="E17" s="12"/>
      <c r="F17" s="12"/>
      <c r="G17" s="12"/>
    </row>
    <row r="18" spans="1:7" x14ac:dyDescent="0.25">
      <c r="A18" s="1" t="s">
        <v>0</v>
      </c>
      <c r="B18" s="1" t="s">
        <v>1</v>
      </c>
      <c r="C18" s="1" t="s">
        <v>2</v>
      </c>
      <c r="D18" s="1" t="s">
        <v>3</v>
      </c>
      <c r="E18" s="1" t="s">
        <v>4</v>
      </c>
      <c r="F18" s="1" t="s">
        <v>5</v>
      </c>
      <c r="G18" s="1" t="s">
        <v>6</v>
      </c>
    </row>
    <row r="19" spans="1:7" x14ac:dyDescent="0.25">
      <c r="A19" s="2">
        <v>1</v>
      </c>
      <c r="B19" s="3" t="s">
        <v>7</v>
      </c>
      <c r="C19" s="3" t="s">
        <v>7</v>
      </c>
      <c r="D19" s="3">
        <v>0</v>
      </c>
      <c r="E19" s="3" t="s">
        <v>8</v>
      </c>
      <c r="F19" s="4">
        <f>D19*4*100/10000</f>
        <v>0</v>
      </c>
      <c r="G19" s="3" t="s">
        <v>9</v>
      </c>
    </row>
    <row r="20" spans="1:7" x14ac:dyDescent="0.25">
      <c r="A20" s="2">
        <f>A19+1</f>
        <v>2</v>
      </c>
      <c r="B20" s="5" t="s">
        <v>10</v>
      </c>
      <c r="C20" s="3" t="s">
        <v>11</v>
      </c>
      <c r="D20" s="3">
        <v>1</v>
      </c>
      <c r="E20" s="3" t="s">
        <v>44</v>
      </c>
      <c r="F20" s="4">
        <v>0</v>
      </c>
      <c r="G20" s="3" t="s">
        <v>16</v>
      </c>
    </row>
    <row r="21" spans="1:7" x14ac:dyDescent="0.25">
      <c r="A21" s="2">
        <f t="shared" ref="A21:A32" si="1">A20+1</f>
        <v>3</v>
      </c>
      <c r="B21" s="6"/>
      <c r="C21" s="3" t="s">
        <v>14</v>
      </c>
      <c r="D21" s="3">
        <v>0</v>
      </c>
      <c r="E21" s="3" t="s">
        <v>15</v>
      </c>
      <c r="F21" s="4">
        <f>D21*100/10000</f>
        <v>0</v>
      </c>
      <c r="G21" s="3" t="s">
        <v>16</v>
      </c>
    </row>
    <row r="22" spans="1:7" x14ac:dyDescent="0.25">
      <c r="A22" s="2">
        <f t="shared" si="1"/>
        <v>4</v>
      </c>
      <c r="B22" s="7"/>
      <c r="C22" s="8" t="s">
        <v>17</v>
      </c>
      <c r="D22" s="3">
        <v>1</v>
      </c>
      <c r="E22" s="3" t="s">
        <v>18</v>
      </c>
      <c r="F22" s="4">
        <f>D22*5</f>
        <v>5</v>
      </c>
      <c r="G22" s="3" t="s">
        <v>9</v>
      </c>
    </row>
    <row r="23" spans="1:7" x14ac:dyDescent="0.25">
      <c r="A23" s="2">
        <f t="shared" si="1"/>
        <v>5</v>
      </c>
      <c r="B23" s="5" t="s">
        <v>19</v>
      </c>
      <c r="C23" s="3" t="s">
        <v>20</v>
      </c>
      <c r="D23" s="3">
        <v>1</v>
      </c>
      <c r="E23" s="3" t="s">
        <v>21</v>
      </c>
      <c r="F23" s="4">
        <f>D23*2</f>
        <v>2</v>
      </c>
      <c r="G23" s="3" t="s">
        <v>9</v>
      </c>
    </row>
    <row r="24" spans="1:7" x14ac:dyDescent="0.25">
      <c r="A24" s="2">
        <f t="shared" si="1"/>
        <v>6</v>
      </c>
      <c r="B24" s="7"/>
      <c r="C24" s="3" t="s">
        <v>22</v>
      </c>
      <c r="D24" s="3">
        <v>560</v>
      </c>
      <c r="E24" s="3" t="s">
        <v>23</v>
      </c>
      <c r="F24" s="4">
        <f>D24*150/10000</f>
        <v>8.4</v>
      </c>
      <c r="G24" s="3" t="s">
        <v>9</v>
      </c>
    </row>
    <row r="25" spans="1:7" x14ac:dyDescent="0.25">
      <c r="A25" s="2">
        <f t="shared" si="1"/>
        <v>7</v>
      </c>
      <c r="B25" s="5" t="s">
        <v>24</v>
      </c>
      <c r="C25" s="3" t="s">
        <v>25</v>
      </c>
      <c r="D25" s="3">
        <v>1</v>
      </c>
      <c r="E25" s="3" t="s">
        <v>26</v>
      </c>
      <c r="F25" s="4">
        <v>10</v>
      </c>
      <c r="G25" s="3" t="s">
        <v>9</v>
      </c>
    </row>
    <row r="26" spans="1:7" x14ac:dyDescent="0.25">
      <c r="A26" s="2">
        <f t="shared" si="1"/>
        <v>8</v>
      </c>
      <c r="B26" s="6"/>
      <c r="C26" s="3" t="s">
        <v>27</v>
      </c>
      <c r="D26" s="3">
        <v>0</v>
      </c>
      <c r="E26" s="3" t="s">
        <v>28</v>
      </c>
      <c r="F26" s="4">
        <f>D26*3</f>
        <v>0</v>
      </c>
      <c r="G26" s="3" t="s">
        <v>9</v>
      </c>
    </row>
    <row r="27" spans="1:7" x14ac:dyDescent="0.25">
      <c r="A27" s="2">
        <f t="shared" si="1"/>
        <v>9</v>
      </c>
      <c r="B27" s="6"/>
      <c r="C27" s="3" t="s">
        <v>29</v>
      </c>
      <c r="D27" s="3">
        <v>1</v>
      </c>
      <c r="E27" s="3" t="s">
        <v>45</v>
      </c>
      <c r="F27" s="4">
        <f>D27*4.5</f>
        <v>4.5</v>
      </c>
      <c r="G27" s="3" t="s">
        <v>9</v>
      </c>
    </row>
    <row r="28" spans="1:7" x14ac:dyDescent="0.25">
      <c r="A28" s="2">
        <f t="shared" si="1"/>
        <v>10</v>
      </c>
      <c r="B28" s="6"/>
      <c r="C28" s="3" t="s">
        <v>30</v>
      </c>
      <c r="D28" s="3">
        <v>5</v>
      </c>
      <c r="E28" s="3" t="s">
        <v>31</v>
      </c>
      <c r="F28" s="4">
        <f>D28*0.4</f>
        <v>2</v>
      </c>
      <c r="G28" s="3" t="s">
        <v>32</v>
      </c>
    </row>
    <row r="29" spans="1:7" x14ac:dyDescent="0.25">
      <c r="A29" s="2">
        <f t="shared" si="1"/>
        <v>11</v>
      </c>
      <c r="B29" s="6"/>
      <c r="C29" s="3" t="s">
        <v>33</v>
      </c>
      <c r="D29" s="3" t="s">
        <v>26</v>
      </c>
      <c r="E29" s="3" t="s">
        <v>34</v>
      </c>
      <c r="F29" s="4">
        <v>20</v>
      </c>
      <c r="G29" s="3" t="s">
        <v>32</v>
      </c>
    </row>
    <row r="30" spans="1:7" x14ac:dyDescent="0.25">
      <c r="A30" s="2">
        <f t="shared" si="1"/>
        <v>12</v>
      </c>
      <c r="B30" s="6"/>
      <c r="C30" s="3" t="s">
        <v>35</v>
      </c>
      <c r="D30" s="3" t="s">
        <v>26</v>
      </c>
      <c r="E30" s="3" t="s">
        <v>36</v>
      </c>
      <c r="F30" s="4">
        <v>10</v>
      </c>
      <c r="G30" s="3" t="s">
        <v>32</v>
      </c>
    </row>
    <row r="31" spans="1:7" x14ac:dyDescent="0.25">
      <c r="A31" s="2">
        <f t="shared" si="1"/>
        <v>13</v>
      </c>
      <c r="B31" s="7"/>
      <c r="C31" s="3" t="s">
        <v>37</v>
      </c>
      <c r="D31" s="3">
        <v>360</v>
      </c>
      <c r="E31" s="3" t="s">
        <v>38</v>
      </c>
      <c r="F31" s="4">
        <f>D31*200/10000</f>
        <v>7.2</v>
      </c>
      <c r="G31" s="3" t="s">
        <v>9</v>
      </c>
    </row>
    <row r="32" spans="1:7" x14ac:dyDescent="0.25">
      <c r="A32" s="2">
        <f t="shared" si="1"/>
        <v>14</v>
      </c>
      <c r="B32" s="3" t="s">
        <v>39</v>
      </c>
      <c r="C32" s="3" t="s">
        <v>40</v>
      </c>
      <c r="D32" s="3">
        <v>0</v>
      </c>
      <c r="E32" s="3" t="s">
        <v>41</v>
      </c>
      <c r="F32" s="4">
        <f>D32*10</f>
        <v>0</v>
      </c>
      <c r="G32" s="3" t="s">
        <v>42</v>
      </c>
    </row>
    <row r="33" spans="1:7" x14ac:dyDescent="0.25">
      <c r="A33" s="9" t="s">
        <v>43</v>
      </c>
      <c r="B33" s="10"/>
      <c r="C33" s="11"/>
      <c r="D33" s="3" t="s">
        <v>26</v>
      </c>
      <c r="E33" s="3" t="s">
        <v>26</v>
      </c>
      <c r="F33" s="4">
        <f>SUM(F19:F32)</f>
        <v>69.099999999999994</v>
      </c>
      <c r="G33" s="3" t="s">
        <v>26</v>
      </c>
    </row>
    <row r="34" spans="1:7" x14ac:dyDescent="0.25">
      <c r="A34" s="12"/>
      <c r="B34" s="12"/>
      <c r="C34" s="12"/>
      <c r="D34" s="12"/>
      <c r="E34" s="12"/>
      <c r="F34" s="12"/>
      <c r="G34" s="12"/>
    </row>
    <row r="35" spans="1:7" x14ac:dyDescent="0.25">
      <c r="A35" s="1" t="s">
        <v>0</v>
      </c>
      <c r="B35" s="1" t="s">
        <v>1</v>
      </c>
      <c r="C35" s="1" t="s">
        <v>2</v>
      </c>
      <c r="D35" s="1" t="s">
        <v>3</v>
      </c>
      <c r="E35" s="1" t="s">
        <v>4</v>
      </c>
      <c r="F35" s="1" t="s">
        <v>5</v>
      </c>
      <c r="G35" s="1" t="s">
        <v>6</v>
      </c>
    </row>
    <row r="36" spans="1:7" x14ac:dyDescent="0.25">
      <c r="A36" s="2">
        <v>1</v>
      </c>
      <c r="B36" s="3" t="s">
        <v>7</v>
      </c>
      <c r="C36" s="3" t="s">
        <v>7</v>
      </c>
      <c r="D36" s="3">
        <v>0</v>
      </c>
      <c r="E36" s="3" t="s">
        <v>8</v>
      </c>
      <c r="F36" s="4">
        <f>D36*4*100/10000</f>
        <v>0</v>
      </c>
      <c r="G36" s="3" t="s">
        <v>9</v>
      </c>
    </row>
    <row r="37" spans="1:7" x14ac:dyDescent="0.25">
      <c r="A37" s="2">
        <f>A36+1</f>
        <v>2</v>
      </c>
      <c r="B37" s="5" t="s">
        <v>10</v>
      </c>
      <c r="C37" s="3" t="s">
        <v>11</v>
      </c>
      <c r="D37" s="3">
        <v>1</v>
      </c>
      <c r="E37" s="3" t="s">
        <v>44</v>
      </c>
      <c r="F37" s="4">
        <v>0</v>
      </c>
      <c r="G37" s="3" t="s">
        <v>16</v>
      </c>
    </row>
    <row r="38" spans="1:7" x14ac:dyDescent="0.25">
      <c r="A38" s="2">
        <f t="shared" ref="A38:A49" si="2">A37+1</f>
        <v>3</v>
      </c>
      <c r="B38" s="6"/>
      <c r="C38" s="3" t="s">
        <v>14</v>
      </c>
      <c r="D38" s="3">
        <v>0</v>
      </c>
      <c r="E38" s="3" t="s">
        <v>15</v>
      </c>
      <c r="F38" s="4">
        <f>D38*100/10000</f>
        <v>0</v>
      </c>
      <c r="G38" s="3" t="s">
        <v>16</v>
      </c>
    </row>
    <row r="39" spans="1:7" x14ac:dyDescent="0.25">
      <c r="A39" s="2">
        <f t="shared" si="2"/>
        <v>4</v>
      </c>
      <c r="B39" s="7"/>
      <c r="C39" s="8" t="s">
        <v>17</v>
      </c>
      <c r="D39" s="3">
        <v>1</v>
      </c>
      <c r="E39" s="3" t="s">
        <v>18</v>
      </c>
      <c r="F39" s="4">
        <f>D39*5</f>
        <v>5</v>
      </c>
      <c r="G39" s="3" t="s">
        <v>9</v>
      </c>
    </row>
    <row r="40" spans="1:7" x14ac:dyDescent="0.25">
      <c r="A40" s="2">
        <f t="shared" si="2"/>
        <v>5</v>
      </c>
      <c r="B40" s="5" t="s">
        <v>19</v>
      </c>
      <c r="C40" s="3" t="s">
        <v>20</v>
      </c>
      <c r="D40" s="3">
        <v>1</v>
      </c>
      <c r="E40" s="3" t="s">
        <v>21</v>
      </c>
      <c r="F40" s="4">
        <f>D40*2</f>
        <v>2</v>
      </c>
      <c r="G40" s="3" t="s">
        <v>9</v>
      </c>
    </row>
    <row r="41" spans="1:7" x14ac:dyDescent="0.25">
      <c r="A41" s="2">
        <f t="shared" si="2"/>
        <v>6</v>
      </c>
      <c r="B41" s="7"/>
      <c r="C41" s="3" t="s">
        <v>22</v>
      </c>
      <c r="D41" s="3">
        <v>0</v>
      </c>
      <c r="E41" s="3" t="s">
        <v>23</v>
      </c>
      <c r="F41" s="4">
        <f>D41*150/10000</f>
        <v>0</v>
      </c>
      <c r="G41" s="3" t="s">
        <v>9</v>
      </c>
    </row>
    <row r="42" spans="1:7" x14ac:dyDescent="0.25">
      <c r="A42" s="2">
        <f t="shared" si="2"/>
        <v>7</v>
      </c>
      <c r="B42" s="5" t="s">
        <v>24</v>
      </c>
      <c r="C42" s="3" t="s">
        <v>25</v>
      </c>
      <c r="D42" s="3">
        <v>1</v>
      </c>
      <c r="E42" s="3" t="s">
        <v>26</v>
      </c>
      <c r="F42" s="4">
        <v>10</v>
      </c>
      <c r="G42" s="3" t="s">
        <v>9</v>
      </c>
    </row>
    <row r="43" spans="1:7" x14ac:dyDescent="0.25">
      <c r="A43" s="2">
        <f t="shared" si="2"/>
        <v>8</v>
      </c>
      <c r="B43" s="6"/>
      <c r="C43" s="3" t="s">
        <v>27</v>
      </c>
      <c r="D43" s="3">
        <v>1</v>
      </c>
      <c r="E43" s="3" t="s">
        <v>44</v>
      </c>
      <c r="F43" s="4">
        <v>0</v>
      </c>
      <c r="G43" s="3" t="s">
        <v>16</v>
      </c>
    </row>
    <row r="44" spans="1:7" x14ac:dyDescent="0.25">
      <c r="A44" s="2">
        <f t="shared" si="2"/>
        <v>9</v>
      </c>
      <c r="B44" s="6"/>
      <c r="C44" s="3" t="s">
        <v>29</v>
      </c>
      <c r="D44" s="3">
        <v>1</v>
      </c>
      <c r="E44" s="3" t="s">
        <v>26</v>
      </c>
      <c r="F44" s="4">
        <v>0</v>
      </c>
      <c r="G44" s="3" t="s">
        <v>16</v>
      </c>
    </row>
    <row r="45" spans="1:7" x14ac:dyDescent="0.25">
      <c r="A45" s="2">
        <f t="shared" si="2"/>
        <v>10</v>
      </c>
      <c r="B45" s="6"/>
      <c r="C45" s="3" t="s">
        <v>30</v>
      </c>
      <c r="D45" s="3">
        <v>6</v>
      </c>
      <c r="E45" s="3" t="s">
        <v>31</v>
      </c>
      <c r="F45" s="4">
        <f>D45*0.4</f>
        <v>2.4000000000000004</v>
      </c>
      <c r="G45" s="3" t="s">
        <v>32</v>
      </c>
    </row>
    <row r="46" spans="1:7" x14ac:dyDescent="0.25">
      <c r="A46" s="2">
        <f t="shared" si="2"/>
        <v>11</v>
      </c>
      <c r="B46" s="6"/>
      <c r="C46" s="3" t="s">
        <v>33</v>
      </c>
      <c r="D46" s="3" t="s">
        <v>26</v>
      </c>
      <c r="E46" s="3" t="s">
        <v>34</v>
      </c>
      <c r="F46" s="4">
        <v>20</v>
      </c>
      <c r="G46" s="3" t="s">
        <v>32</v>
      </c>
    </row>
    <row r="47" spans="1:7" x14ac:dyDescent="0.25">
      <c r="A47" s="2">
        <f t="shared" si="2"/>
        <v>12</v>
      </c>
      <c r="B47" s="6"/>
      <c r="C47" s="3" t="s">
        <v>35</v>
      </c>
      <c r="D47" s="3" t="s">
        <v>26</v>
      </c>
      <c r="E47" s="3" t="s">
        <v>36</v>
      </c>
      <c r="F47" s="4">
        <v>10</v>
      </c>
      <c r="G47" s="3" t="s">
        <v>32</v>
      </c>
    </row>
    <row r="48" spans="1:7" x14ac:dyDescent="0.25">
      <c r="A48" s="2">
        <f t="shared" si="2"/>
        <v>13</v>
      </c>
      <c r="B48" s="7"/>
      <c r="C48" s="3" t="s">
        <v>37</v>
      </c>
      <c r="D48" s="3">
        <v>500</v>
      </c>
      <c r="E48" s="3" t="s">
        <v>38</v>
      </c>
      <c r="F48" s="4">
        <f>D48*200/10000</f>
        <v>10</v>
      </c>
      <c r="G48" s="3" t="s">
        <v>9</v>
      </c>
    </row>
    <row r="49" spans="1:7" x14ac:dyDescent="0.25">
      <c r="A49" s="2">
        <f t="shared" si="2"/>
        <v>14</v>
      </c>
      <c r="B49" s="3" t="s">
        <v>39</v>
      </c>
      <c r="C49" s="3" t="s">
        <v>40</v>
      </c>
      <c r="D49" s="3">
        <v>0</v>
      </c>
      <c r="E49" s="3" t="s">
        <v>41</v>
      </c>
      <c r="F49" s="4">
        <f>D49*10</f>
        <v>0</v>
      </c>
      <c r="G49" s="3" t="s">
        <v>42</v>
      </c>
    </row>
    <row r="50" spans="1:7" x14ac:dyDescent="0.25">
      <c r="A50" s="9" t="s">
        <v>43</v>
      </c>
      <c r="B50" s="10"/>
      <c r="C50" s="11"/>
      <c r="D50" s="3" t="s">
        <v>26</v>
      </c>
      <c r="E50" s="3" t="s">
        <v>26</v>
      </c>
      <c r="F50" s="4">
        <f>SUM(F36:F49)</f>
        <v>59.4</v>
      </c>
      <c r="G50" s="3" t="s">
        <v>26</v>
      </c>
    </row>
  </sheetData>
  <mergeCells count="12">
    <mergeCell ref="B25:B31"/>
    <mergeCell ref="A33:C33"/>
    <mergeCell ref="B37:B39"/>
    <mergeCell ref="B40:B41"/>
    <mergeCell ref="A50:C50"/>
    <mergeCell ref="B42:B48"/>
    <mergeCell ref="B3:B5"/>
    <mergeCell ref="B6:B7"/>
    <mergeCell ref="B8:B14"/>
    <mergeCell ref="A16:C16"/>
    <mergeCell ref="B20:B22"/>
    <mergeCell ref="B23:B2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2019-07-29T08:45:48Z</dcterms:created>
  <dcterms:modified xsi:type="dcterms:W3CDTF">2019-07-29T08:53:26Z</dcterms:modified>
</cp:coreProperties>
</file>