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945" tabRatio="926" firstSheet="3" activeTab="3"/>
  </bookViews>
  <sheets>
    <sheet name="承保清单（总）" sheetId="6" state="hidden" r:id="rId1"/>
    <sheet name="承保清单（白沙） (3)" sheetId="8" state="hidden" r:id="rId2"/>
    <sheet name="承保清单（四九)" sheetId="22" state="hidden" r:id="rId3"/>
    <sheet name="承保清单" sheetId="23" r:id="rId4"/>
  </sheets>
  <definedNames>
    <definedName name="_xlnm._FilterDatabase" localSheetId="0" hidden="1">'承保清单（总）'!$A$7:$O$107</definedName>
    <definedName name="_xlnm._FilterDatabase" localSheetId="1" hidden="1">'承保清单（白沙） (3)'!$A$7:$Q$104</definedName>
    <definedName name="_xlnm._FilterDatabase" localSheetId="2" hidden="1">'承保清单（四九)'!$A$7:$U$52</definedName>
    <definedName name="_xlnm.Print_Titles" localSheetId="0">'承保清单（总）'!$4:$5</definedName>
    <definedName name="_xlnm.Print_Titles" localSheetId="1">'承保清单（白沙） (3)'!$4:$5</definedName>
    <definedName name="_xlnm.Print_Titles" localSheetId="2">'承保清单（四九)'!$4:$5</definedName>
    <definedName name="_xlnm._FilterDatabase" localSheetId="3" hidden="1">承保清单!$A$7:$Q$48</definedName>
    <definedName name="_xlnm.Print_Titles" localSheetId="3">承保清单!$4:$5</definedName>
  </definedNames>
  <calcPr calcId="144525"/>
</workbook>
</file>

<file path=xl/sharedStrings.xml><?xml version="1.0" encoding="utf-8"?>
<sst xmlns="http://schemas.openxmlformats.org/spreadsheetml/2006/main" count="1687" uniqueCount="442">
  <si>
    <t>附件2：</t>
  </si>
  <si>
    <t>江门市台山市白沙镇2024年第一季度政策性蔬菜种植保险承保清单</t>
  </si>
  <si>
    <t>统计日期：2024年01月01日至2024年03月31日</t>
  </si>
  <si>
    <t>单位：亩、元</t>
  </si>
  <si>
    <t>序号</t>
  </si>
  <si>
    <t>单位</t>
  </si>
  <si>
    <t>投保人</t>
  </si>
  <si>
    <t>保单号</t>
  </si>
  <si>
    <t>起保日期</t>
  </si>
  <si>
    <t>参保数量</t>
  </si>
  <si>
    <t>总保险金额</t>
  </si>
  <si>
    <t>总保费</t>
  </si>
  <si>
    <t>保费构成</t>
  </si>
  <si>
    <t>备注</t>
  </si>
  <si>
    <t>省级财政</t>
  </si>
  <si>
    <t>市级财政</t>
  </si>
  <si>
    <t>县级财政</t>
  </si>
  <si>
    <t>农民承担</t>
  </si>
  <si>
    <t>财政应拨付总保费</t>
  </si>
  <si>
    <t>——</t>
  </si>
  <si>
    <t>总计</t>
  </si>
  <si>
    <t>白沙</t>
  </si>
  <si>
    <t>易韦锋</t>
  </si>
  <si>
    <t>P87820244407N000000008</t>
  </si>
  <si>
    <t>2024-02-29</t>
  </si>
  <si>
    <t>露地果菜辣椒148.24亩</t>
  </si>
  <si>
    <t>黄健钊</t>
  </si>
  <si>
    <t>P87820244407N000000009</t>
  </si>
  <si>
    <t>露地叶菜包菜66亩（2茬132亩）</t>
  </si>
  <si>
    <t>北陡</t>
  </si>
  <si>
    <t>蔡超燕</t>
  </si>
  <si>
    <t>P87820244407N000000039</t>
  </si>
  <si>
    <t>2024-03-31</t>
  </si>
  <si>
    <t>露地果菜辣椒596亩</t>
  </si>
  <si>
    <t>赤溪</t>
  </si>
  <si>
    <t>刘仲朋</t>
  </si>
  <si>
    <t>P87820244407N000000058</t>
  </si>
  <si>
    <t>露地果菜辣椒103亩（2茬206亩）</t>
  </si>
  <si>
    <t>P87820244407N000000061</t>
  </si>
  <si>
    <t>P87820244407N000000072</t>
  </si>
  <si>
    <t>露地果菜辣椒110亩</t>
  </si>
  <si>
    <t>冲蒌</t>
  </si>
  <si>
    <t>王书云</t>
  </si>
  <si>
    <t>P87820244407N000000015</t>
  </si>
  <si>
    <t>2024-03-13</t>
  </si>
  <si>
    <t>露地果菜辣椒、南瓜108亩（2茬216亩）</t>
  </si>
  <si>
    <t>黄基福</t>
  </si>
  <si>
    <t>P87820244407N000000021</t>
  </si>
  <si>
    <t>2024-03-16</t>
  </si>
  <si>
    <t>露地果菜南瓜300亩（2茬600亩）</t>
  </si>
  <si>
    <t>陈春豪</t>
  </si>
  <si>
    <t>P87820244407N000000026</t>
  </si>
  <si>
    <t>露地果菜冬瓜250亩（2茬500亩）</t>
  </si>
  <si>
    <t>刘君洪</t>
  </si>
  <si>
    <t>P87820244407N000000043</t>
  </si>
  <si>
    <t>露地果菜冬瓜250亩、苦瓜100亩（2茬700亩）</t>
  </si>
  <si>
    <t>黄自嫦</t>
  </si>
  <si>
    <t>P87820244407N000000044</t>
  </si>
  <si>
    <t>露地果菜节瓜205亩、辣椒110亩（2茬630亩）</t>
  </si>
  <si>
    <t>麦羡喜</t>
  </si>
  <si>
    <t>P87820244407N000000045</t>
  </si>
  <si>
    <t>露地果菜冬瓜50亩、南瓜50亩（2茬200亩）</t>
  </si>
  <si>
    <t>余伟洪</t>
  </si>
  <si>
    <t>P87820244407N000000062</t>
  </si>
  <si>
    <t>露地果菜冬瓜280亩</t>
  </si>
  <si>
    <t>余锦华</t>
  </si>
  <si>
    <t>P87820244407N000000069</t>
  </si>
  <si>
    <t>露地果菜冬瓜98亩、苦瓜60亩</t>
  </si>
  <si>
    <t>黄柏翔</t>
  </si>
  <si>
    <t>P87820244407N000000076</t>
  </si>
  <si>
    <t>露地果菜冬瓜38亩</t>
  </si>
  <si>
    <t>P87820244407N000000077</t>
  </si>
  <si>
    <t>露地果菜冬瓜85亩</t>
  </si>
  <si>
    <t>黄悦林</t>
  </si>
  <si>
    <t>P87820244407N000000092</t>
  </si>
  <si>
    <t>露地果菜冬瓜250亩</t>
  </si>
  <si>
    <t>大江</t>
  </si>
  <si>
    <t>刘婉仪</t>
  </si>
  <si>
    <t>P87820244407N000000027</t>
  </si>
  <si>
    <t>露地果菜辣椒、豆角336亩</t>
  </si>
  <si>
    <t>都斛</t>
  </si>
  <si>
    <t>陈贺正</t>
  </si>
  <si>
    <t>P87820244407N000000011</t>
  </si>
  <si>
    <t>露地果菜辣椒88亩（2茬176亩）</t>
  </si>
  <si>
    <t>张家权</t>
  </si>
  <si>
    <t>P87820244407N000000012</t>
  </si>
  <si>
    <t>露地果菜豆仔268亩（2茬536亩）</t>
  </si>
  <si>
    <t>王箕安</t>
  </si>
  <si>
    <t>P87820244407N000000013</t>
  </si>
  <si>
    <t>2024-03-06</t>
  </si>
  <si>
    <t>露地果菜南瓜285亩（2茬570亩）</t>
  </si>
  <si>
    <t>钟淑瑜</t>
  </si>
  <si>
    <t>P87820244407N000000014</t>
  </si>
  <si>
    <t>露地果菜辣椒230亩（2茬460亩）</t>
  </si>
  <si>
    <t>李胜华</t>
  </si>
  <si>
    <t>P87820244407N000000016</t>
  </si>
  <si>
    <t>露地果菜菜瓜120亩（2茬240亩）</t>
  </si>
  <si>
    <t>王劲皖</t>
  </si>
  <si>
    <t>P87820244407N000000025</t>
  </si>
  <si>
    <t>2024-03-23</t>
  </si>
  <si>
    <t>露地果菜辣椒72.8亩（2茬145.6亩）</t>
  </si>
  <si>
    <t>李青</t>
  </si>
  <si>
    <t>P87820244407N000000028</t>
  </si>
  <si>
    <t>露地果菜菜瓜201亩（2茬402亩）</t>
  </si>
  <si>
    <t>P87820244407N000000029</t>
  </si>
  <si>
    <t>露地果菜辣椒200亩（2茬400亩）</t>
  </si>
  <si>
    <t>斗山</t>
  </si>
  <si>
    <t>梁荣宇</t>
  </si>
  <si>
    <t>P87820244407N000000073</t>
  </si>
  <si>
    <t>露地果菜南瓜390亩（2茬780亩）</t>
  </si>
  <si>
    <t>P87820244407N000000075</t>
  </si>
  <si>
    <t>露地茎菜芋头140亩（2茬280亩）</t>
  </si>
  <si>
    <t>P87820244407N000000078</t>
  </si>
  <si>
    <t>露地叶菜番薯叶300亩（2茬600亩）</t>
  </si>
  <si>
    <t>P87820244407N000000079</t>
  </si>
  <si>
    <t>露地果菜南瓜193亩（2茬386亩）</t>
  </si>
  <si>
    <t>端芬</t>
  </si>
  <si>
    <t>麦摇运</t>
  </si>
  <si>
    <t>P87820244407N000000001</t>
  </si>
  <si>
    <t>露地果菜辣椒76亩(2茬152亩)</t>
  </si>
  <si>
    <t>余卓稳</t>
  </si>
  <si>
    <t>P87820244407N000000002</t>
  </si>
  <si>
    <t>露地果菜雪豆82亩(2茬164亩)</t>
  </si>
  <si>
    <t>陈秋瑜</t>
  </si>
  <si>
    <t>P87820244407N000000003</t>
  </si>
  <si>
    <t>露地果菜番茄80亩（2茬160亩）</t>
  </si>
  <si>
    <t>叶中坚</t>
  </si>
  <si>
    <t>P87820244407N000000004</t>
  </si>
  <si>
    <t>露地果菜茄子92亩(2茬184亩)</t>
  </si>
  <si>
    <t>李华生</t>
  </si>
  <si>
    <t>P87820244407N000000005</t>
  </si>
  <si>
    <t>露地果菜豆角84亩(2茬168亩)</t>
  </si>
  <si>
    <t>盘启鑫</t>
  </si>
  <si>
    <t>P87820244407N000000006</t>
  </si>
  <si>
    <t>露地果菜南瓜83亩(2茬166亩)</t>
  </si>
  <si>
    <t>刘伟明</t>
  </si>
  <si>
    <t>P87820244407N000000007</t>
  </si>
  <si>
    <t>露地果菜雪豆78亩(2茬156亩)</t>
  </si>
  <si>
    <t>洪绮婷</t>
  </si>
  <si>
    <t>P87820244407N000000030</t>
  </si>
  <si>
    <t>2024-03-24</t>
  </si>
  <si>
    <t>露地果菜苦瓜75亩（2茬150亩）</t>
  </si>
  <si>
    <t>刘伟强</t>
  </si>
  <si>
    <t>P87820244407N000000031</t>
  </si>
  <si>
    <t>露地果菜苦瓜88亩(2茬176亩)</t>
  </si>
  <si>
    <t>吴汝林</t>
  </si>
  <si>
    <t>P87820244407N000000032</t>
  </si>
  <si>
    <t>余贵仪</t>
  </si>
  <si>
    <t>P87820244407N000000033</t>
  </si>
  <si>
    <t>露地果菜苦瓜92亩(2茬184亩)</t>
  </si>
  <si>
    <t>朱锐聪</t>
  </si>
  <si>
    <t>P87820244407N000000034</t>
  </si>
  <si>
    <t>露地果菜辣椒75亩(2茬150亩)</t>
  </si>
  <si>
    <t>林意</t>
  </si>
  <si>
    <t>P87820244407N000000035</t>
  </si>
  <si>
    <t>露地果菜辣椒86亩(2茬172亩)</t>
  </si>
  <si>
    <t>余素彤</t>
  </si>
  <si>
    <t>P87820244407N000000036</t>
  </si>
  <si>
    <t>露地果菜苦瓜82亩(2茬164亩)</t>
  </si>
  <si>
    <t>P87820244407N000000037</t>
  </si>
  <si>
    <t>露地果菜南瓜82亩（2茬164亩）</t>
  </si>
  <si>
    <t>P87820244407N000000046</t>
  </si>
  <si>
    <t>露地果菜节瓜73亩（2茬146亩）</t>
  </si>
  <si>
    <t>P87820244407N000000047</t>
  </si>
  <si>
    <t>露地果菜节瓜78亩(2茬156亩)</t>
  </si>
  <si>
    <t>刘华胜</t>
  </si>
  <si>
    <t>P87820244407N000000049</t>
  </si>
  <si>
    <t>露地果菜南瓜84亩(2茬168亩)</t>
  </si>
  <si>
    <t>黄洽迎</t>
  </si>
  <si>
    <t>P87820244407N000000051</t>
  </si>
  <si>
    <t>露地果菜辣椒82.7亩(2茬165.4亩)</t>
  </si>
  <si>
    <t>唐树波</t>
  </si>
  <si>
    <t>P87820244407N000000052</t>
  </si>
  <si>
    <t>露地果菜辣椒96.2亩(2茬192.4亩)</t>
  </si>
  <si>
    <t>林宝笑</t>
  </si>
  <si>
    <t>P87820244407N000000053</t>
  </si>
  <si>
    <t>露地果菜丝瓜74亩(2茬148亩)</t>
  </si>
  <si>
    <t>陈如洁</t>
  </si>
  <si>
    <t>P87820244407N000000054</t>
  </si>
  <si>
    <t>露地果菜辣椒84.3亩（2茬168.6亩）</t>
  </si>
  <si>
    <t>蔡敏仪</t>
  </si>
  <si>
    <t>P87820244407N000000080</t>
  </si>
  <si>
    <t>露地果菜辣椒97.3亩（2茬194.6亩）</t>
  </si>
  <si>
    <t>朱庄铭</t>
  </si>
  <si>
    <t>P87820244407N000000081</t>
  </si>
  <si>
    <t>露地果菜辣椒108.4亩(2茬216.8亩)</t>
  </si>
  <si>
    <t>罗幺梅</t>
  </si>
  <si>
    <t>P87820244407N000000082</t>
  </si>
  <si>
    <t>露地果菜辣椒87.6亩(2茬175.2亩)</t>
  </si>
  <si>
    <t>陈东明</t>
  </si>
  <si>
    <t>P87820244407N000000083</t>
  </si>
  <si>
    <t>露地果菜辣椒92.6亩（2茬185.2亩）</t>
  </si>
  <si>
    <t>P87820244407N000000084</t>
  </si>
  <si>
    <t>露地果菜南瓜98.2亩(2茬196.4亩)</t>
  </si>
  <si>
    <t>梁志妹</t>
  </si>
  <si>
    <t>P87820244407N000000085</t>
  </si>
  <si>
    <t>露地果菜辣椒85.3亩(2茬170.6亩)</t>
  </si>
  <si>
    <t>P87820244407N000000086</t>
  </si>
  <si>
    <t>露地果菜辣椒116.3亩(2茬232.6亩)</t>
  </si>
  <si>
    <t>伍裕帮</t>
  </si>
  <si>
    <t>P87820244407N000000087</t>
  </si>
  <si>
    <t>露地果菜南瓜78.7亩(2茬157.4亩)</t>
  </si>
  <si>
    <t>伍少敏</t>
  </si>
  <si>
    <t>P87820244407N000000088</t>
  </si>
  <si>
    <t>露地果菜辣椒84.7亩(2茬169.4亩)</t>
  </si>
  <si>
    <t>余建明</t>
  </si>
  <si>
    <t>P87820244407N000000089</t>
  </si>
  <si>
    <t>露地果菜辣椒92.4亩(2茬184.8亩)</t>
  </si>
  <si>
    <t>冯柳青</t>
  </si>
  <si>
    <t>P87820244407N000000090</t>
  </si>
  <si>
    <t>露地果菜辣椒96.3亩（2茬192.6亩）</t>
  </si>
  <si>
    <t>梁璐仪</t>
  </si>
  <si>
    <t>P87820244407N000000091</t>
  </si>
  <si>
    <t>露地果菜辣椒106.5亩(2茬213亩)</t>
  </si>
  <si>
    <t>海宴</t>
  </si>
  <si>
    <t>冯森英</t>
  </si>
  <si>
    <t>P87820244407N000000066</t>
  </si>
  <si>
    <t>露地茎菜莲藕167亩</t>
  </si>
  <si>
    <t>P87820244407N000000067</t>
  </si>
  <si>
    <t>露地茎菜莲藕1029亩</t>
  </si>
  <si>
    <t>P87820244407N000000068</t>
  </si>
  <si>
    <t>露地茎菜莲藕371亩</t>
  </si>
  <si>
    <t>三合</t>
  </si>
  <si>
    <t>戴超军</t>
  </si>
  <si>
    <t>P87820244407N000000017</t>
  </si>
  <si>
    <t>露地果菜辣椒70亩、南瓜50亩(2茬240亩)</t>
  </si>
  <si>
    <t>黄忠明</t>
  </si>
  <si>
    <t>P87820244407N000000018</t>
  </si>
  <si>
    <t>露地果菜辣椒278亩(2茬556亩)</t>
  </si>
  <si>
    <t>P87820244407N000000019</t>
  </si>
  <si>
    <t>露地果菜葫芦瓜227亩(2茬454亩)</t>
  </si>
  <si>
    <t>李健敏</t>
  </si>
  <si>
    <t>P87820244407N000000020</t>
  </si>
  <si>
    <t>露地果菜南瓜136亩(2茬272亩)</t>
  </si>
  <si>
    <t>P87820244407N000000038</t>
  </si>
  <si>
    <t>露地果菜节瓜85亩(2茬170亩)</t>
  </si>
  <si>
    <t>陈素球</t>
  </si>
  <si>
    <t>P87820244407N000000048</t>
  </si>
  <si>
    <t>露地果菜辣椒117.2亩(2茬234.4亩)</t>
  </si>
  <si>
    <t>P87820244407N000000050</t>
  </si>
  <si>
    <t>露地果菜辣椒72.6亩(2茬145.2亩)</t>
  </si>
  <si>
    <t>黄丽婵</t>
  </si>
  <si>
    <t>P87820244407N000000055</t>
  </si>
  <si>
    <t>露地果菜辣椒77.6亩(2茬155.2亩)</t>
  </si>
  <si>
    <t>刘小娟</t>
  </si>
  <si>
    <t>P87820244407N000000056</t>
  </si>
  <si>
    <t>露地果菜辣椒106.8亩(2茬213.6亩)</t>
  </si>
  <si>
    <t>余洽泉</t>
  </si>
  <si>
    <t>P87820244407N000000057</t>
  </si>
  <si>
    <t>露地果菜辣椒286亩</t>
  </si>
  <si>
    <t>黄磊晖</t>
  </si>
  <si>
    <t>P87820244407N000000059</t>
  </si>
  <si>
    <t>露地果菜辣椒98.2亩(2茬196.4亩)</t>
  </si>
  <si>
    <t>冯承志</t>
  </si>
  <si>
    <t>P87820244407N000000060</t>
  </si>
  <si>
    <t>露地果菜辣椒128.6亩(2茬257.2亩)</t>
  </si>
  <si>
    <t>李景祥</t>
  </si>
  <si>
    <t>P87820244407N000000064</t>
  </si>
  <si>
    <t>露地果菜辣椒126亩(2茬252亩)</t>
  </si>
  <si>
    <t>李卓能</t>
  </si>
  <si>
    <t>P87820244407N000000065</t>
  </si>
  <si>
    <t>露地果菜辣椒135.25亩(2茬270.5亩)</t>
  </si>
  <si>
    <t>深井</t>
  </si>
  <si>
    <t>广东华南农业发展有限公司</t>
  </si>
  <si>
    <t>P87820244407N000000042</t>
  </si>
  <si>
    <t>露地果菜南瓜241.96亩(2茬483.92亩)</t>
  </si>
  <si>
    <t>水步</t>
  </si>
  <si>
    <t>梅冰芬</t>
  </si>
  <si>
    <t>P87820244407N000000063</t>
  </si>
  <si>
    <t>露地果菜辣椒130亩</t>
  </si>
  <si>
    <t>四九</t>
  </si>
  <si>
    <t>李活强</t>
  </si>
  <si>
    <t>P87820244407N000000010</t>
  </si>
  <si>
    <t>露地果菜辣椒332亩</t>
  </si>
  <si>
    <t>王光强</t>
  </si>
  <si>
    <t>P87820244407N000000022</t>
  </si>
  <si>
    <t>露地果菜辣椒、节瓜256亩</t>
  </si>
  <si>
    <t>台山市常乐农业专业合作社</t>
  </si>
  <si>
    <t>P87820244407N000000023</t>
  </si>
  <si>
    <t>露地果菜辣椒、节瓜423亩</t>
  </si>
  <si>
    <t>P87820244407N000000024</t>
  </si>
  <si>
    <t>露地果菜辣椒81亩</t>
  </si>
  <si>
    <t>余丽敏</t>
  </si>
  <si>
    <t>P87820244407N000000040</t>
  </si>
  <si>
    <t>露地茎菜芋头130亩、露地果菜丝瓜56亩</t>
  </si>
  <si>
    <t>李杏燕</t>
  </si>
  <si>
    <t>P87820244407N000000041</t>
  </si>
  <si>
    <t>露地果菜丝瓜、辣椒314亩</t>
  </si>
  <si>
    <t>余培进</t>
  </si>
  <si>
    <t>P87820244407N000000070</t>
  </si>
  <si>
    <t>露地果菜丝瓜、辣椒165亩</t>
  </si>
  <si>
    <t>P87820244407N000000071</t>
  </si>
  <si>
    <t>露地果菜节瓜、丝瓜、辣椒315亩</t>
  </si>
  <si>
    <t>余蔼燕</t>
  </si>
  <si>
    <t>P87820244407N000000074</t>
  </si>
  <si>
    <t>露地果菜辣椒、节瓜206亩</t>
  </si>
  <si>
    <t>1、参保数量：种植业指种植面积亩数。
2、根据粤财金〔2023〕35号、江农农〔2021〕278号文件，蔬菜种植保险各级财政保费分担说明：省级财政补贴40%，地、市级财政补贴10%，县（区）级财政补贴10%，农民自行负担40%；
3、根据粤财金〔2023〕35号文件，蔬菜种植保险分为叶菜、茎菜、果菜，每亩每茬保额分别为900元、1500元、2000元 ；                                                                                                                                                                                      
4、根据粤财金〔2023〕35号文件，蔬菜种植保险的露地蔬菜费率为12%、大棚蔬菜费率为8%。</t>
  </si>
  <si>
    <t>保险经办机构负责人：</t>
  </si>
  <si>
    <t>业务主管部门负责人：</t>
  </si>
  <si>
    <t xml:space="preserve">保险经办机构（盖章）： </t>
  </si>
  <si>
    <t>业务主管部门（盖章）：</t>
  </si>
  <si>
    <t xml:space="preserve">                    2024 年  01 月  12  日  </t>
  </si>
  <si>
    <t xml:space="preserve">           年     月     日  </t>
  </si>
  <si>
    <t>2茬</t>
  </si>
  <si>
    <t>1茬</t>
  </si>
  <si>
    <t>露地果菜</t>
  </si>
  <si>
    <t>露地茎菜</t>
  </si>
  <si>
    <t>辣椒</t>
  </si>
  <si>
    <t>豆角</t>
  </si>
  <si>
    <t>丝瓜</t>
  </si>
  <si>
    <t>南瓜</t>
  </si>
  <si>
    <t>雪豆</t>
  </si>
  <si>
    <t>苦瓜</t>
  </si>
  <si>
    <t>茄子</t>
  </si>
  <si>
    <t>节瓜</t>
  </si>
  <si>
    <t>莲藕</t>
  </si>
  <si>
    <t>辣椒70亩、南瓜50亩</t>
  </si>
  <si>
    <t>葫芦瓜</t>
  </si>
  <si>
    <t>丝瓜、辣椒</t>
  </si>
  <si>
    <t>辣椒、节瓜</t>
  </si>
  <si>
    <t>芋头130亩、丝瓜56亩</t>
  </si>
  <si>
    <t>节瓜、丝瓜、辣椒</t>
  </si>
  <si>
    <t>江门市台山市四九镇2024年第二季度政策性蔬菜种植保险承保清单</t>
  </si>
  <si>
    <t>第一季度共承保露地果菜2148亩，露地茎菜130亩</t>
  </si>
  <si>
    <t>许丽银</t>
  </si>
  <si>
    <t>P87820244407N000000095</t>
  </si>
  <si>
    <t>2024-04-30</t>
  </si>
  <si>
    <t>露地果菜水瓜108亩、苦瓜100亩、辣椒80亩</t>
  </si>
  <si>
    <t>覃超汉</t>
  </si>
  <si>
    <t>P87820244407N000000122</t>
  </si>
  <si>
    <t>2024-06-22</t>
  </si>
  <si>
    <t>露地果菜白瓜42.6亩</t>
  </si>
  <si>
    <t>P87820244407N000000123</t>
  </si>
  <si>
    <t>露地果菜南瓜73.4亩</t>
  </si>
  <si>
    <t>P87820244407N000000127</t>
  </si>
  <si>
    <t>2024-06-30</t>
  </si>
  <si>
    <t>露地果菜冬瓜45亩</t>
  </si>
  <si>
    <t>梅子强</t>
  </si>
  <si>
    <t>P87820244407N000000093</t>
  </si>
  <si>
    <t>露地果菜辣椒87亩(2茬174亩）</t>
  </si>
  <si>
    <t>梅炎棠</t>
  </si>
  <si>
    <t>P87820244407N000000094</t>
  </si>
  <si>
    <t>露地果菜辣椒83亩(2茬166亩）</t>
  </si>
  <si>
    <t>梅嘉鸿</t>
  </si>
  <si>
    <t>P87820244407N000000096</t>
  </si>
  <si>
    <t>露地果菜辣椒82亩(2茬164亩）</t>
  </si>
  <si>
    <t>黄颖珍</t>
  </si>
  <si>
    <t>P87820244407N000000097</t>
  </si>
  <si>
    <t>露地果菜南瓜86亩(2茬172亩）</t>
  </si>
  <si>
    <t>余艳娟</t>
  </si>
  <si>
    <t>P87820244407N000000098</t>
  </si>
  <si>
    <t>露地果菜辣椒122亩(2茬244亩）</t>
  </si>
  <si>
    <t>黄伟峰</t>
  </si>
  <si>
    <t>P87820244407N000000099</t>
  </si>
  <si>
    <t>露地果菜辣椒78亩(2茬156亩）</t>
  </si>
  <si>
    <t>林婉娟</t>
  </si>
  <si>
    <t>P87820244407N000000102</t>
  </si>
  <si>
    <t>2024-05-18</t>
  </si>
  <si>
    <t>露地果菜苦瓜96.2亩(2茬192.4亩）</t>
  </si>
  <si>
    <t>P87820244407N000000103</t>
  </si>
  <si>
    <t>2024-05-31</t>
  </si>
  <si>
    <t>露地果菜冬瓜13.6亩(2茬27.2亩）</t>
  </si>
  <si>
    <t>朱慧雯</t>
  </si>
  <si>
    <t>P87820244407N000000104</t>
  </si>
  <si>
    <t>露地果菜冬瓜22.7亩(2茬45.4亩）</t>
  </si>
  <si>
    <t>P87820244407N000000105</t>
  </si>
  <si>
    <t>露地果菜茄子8.6亩(2茬17.2亩）</t>
  </si>
  <si>
    <t>P87820244407N000000106</t>
  </si>
  <si>
    <t>露地果菜辣椒9.4亩(2茬18.8亩）</t>
  </si>
  <si>
    <t>黄旺贤</t>
  </si>
  <si>
    <t>P87820244407N000000107</t>
  </si>
  <si>
    <t>露地果菜辣椒6.3亩(2茬12.6亩）</t>
  </si>
  <si>
    <t>阮德芳</t>
  </si>
  <si>
    <t>P87820244407N000000108</t>
  </si>
  <si>
    <t>露地茎菜黄姜78亩(2茬156亩）</t>
  </si>
  <si>
    <t>冯婉惠</t>
  </si>
  <si>
    <t>P87820244407N000000111</t>
  </si>
  <si>
    <t>露地叶菜番薯叶371亩（2茬742亩）</t>
  </si>
  <si>
    <t>P87820244407N000000112</t>
  </si>
  <si>
    <t>露地果菜辣椒43.6亩(2茬87.2亩）</t>
  </si>
  <si>
    <t>P87820244407N000000113</t>
  </si>
  <si>
    <t>露地果菜苦瓜11.4亩(2茬22.8亩）</t>
  </si>
  <si>
    <t>刘春兰</t>
  </si>
  <si>
    <t>P87820244407N000000115</t>
  </si>
  <si>
    <t>露地果菜南瓜41.7亩(2茬83.4亩）</t>
  </si>
  <si>
    <t>P87820244407N000000116</t>
  </si>
  <si>
    <t>露地果菜苦瓜28.69亩(2茬57.38亩）</t>
  </si>
  <si>
    <t>吴晓敏</t>
  </si>
  <si>
    <t>P87820244407N000000119</t>
  </si>
  <si>
    <t>露地果菜南瓜62亩(2茬124亩）</t>
  </si>
  <si>
    <t>P87820244407N000000120</t>
  </si>
  <si>
    <t>露地果菜丝瓜75亩(2茬150亩）</t>
  </si>
  <si>
    <t>P87820244407N000000121</t>
  </si>
  <si>
    <t>露地茎菜魔芋71亩(2茬142亩）</t>
  </si>
  <si>
    <t>梁云峰</t>
  </si>
  <si>
    <t>P87820244407N000000131</t>
  </si>
  <si>
    <t>露地果菜东瓜72亩(2茬144亩）</t>
  </si>
  <si>
    <t>台山市洞安泉丰农业专业合作社</t>
  </si>
  <si>
    <t>P87820244407N000000114</t>
  </si>
  <si>
    <t>露地果菜果菜284亩(2茬568亩）</t>
  </si>
  <si>
    <t>台山市江合生态农业发展有限公司</t>
  </si>
  <si>
    <t>P87820244407N000000109</t>
  </si>
  <si>
    <t>露地茎菜魔芋140亩</t>
  </si>
  <si>
    <t>P87820244407N000000110</t>
  </si>
  <si>
    <t>露地茎菜魔芋52亩</t>
  </si>
  <si>
    <t>陈捧女</t>
  </si>
  <si>
    <t>P87820244407N000000128</t>
  </si>
  <si>
    <t>露地果菜南瓜52.8亩(2茬105.6亩）</t>
  </si>
  <si>
    <t>黄松坤</t>
  </si>
  <si>
    <t>P87820244407N000000130</t>
  </si>
  <si>
    <t>露地果菜苦瓜48.6亩(2茬97.2亩）</t>
  </si>
  <si>
    <t>P87820244407N000000132</t>
  </si>
  <si>
    <t>露地果菜苦瓜38亩(2茬76亩）</t>
  </si>
  <si>
    <t>林超凡</t>
  </si>
  <si>
    <t>P87820244407N000000100</t>
  </si>
  <si>
    <t>露地茎菜芋头246亩</t>
  </si>
  <si>
    <t>P87820244407N000000101</t>
  </si>
  <si>
    <t>露地茎菜魔芋447亩</t>
  </si>
  <si>
    <t>梁明喜</t>
  </si>
  <si>
    <t>P87820244407N000000117</t>
  </si>
  <si>
    <t>露地茎菜魔芋149亩</t>
  </si>
  <si>
    <t>P87820244407N000000118</t>
  </si>
  <si>
    <t>台山市东冠粤侨汇种植专业合作社</t>
  </si>
  <si>
    <t>P87820244407N000000125</t>
  </si>
  <si>
    <t>露地茎菜鸡爪芋369.16亩(2茬738.32亩）</t>
  </si>
  <si>
    <t>P87820244407N000000129</t>
  </si>
  <si>
    <t>露地果菜苦瓜18亩</t>
  </si>
  <si>
    <t>台城</t>
  </si>
  <si>
    <t>广东金大卓生态农业发展有限公司</t>
  </si>
  <si>
    <t>P87820244407N000000124</t>
  </si>
  <si>
    <t>2024-06-19</t>
  </si>
  <si>
    <t>露地茎菜勃氏甜龙竹笋70亩(2茬140亩）</t>
  </si>
  <si>
    <t>汶村</t>
  </si>
  <si>
    <t>甄伟宣</t>
  </si>
  <si>
    <t>P87820244407N000000126</t>
  </si>
  <si>
    <t>2024-06-29</t>
  </si>
  <si>
    <t>露地茎菜莲藕960亩</t>
  </si>
  <si>
    <t>2024 年  07  月  29  日</t>
  </si>
  <si>
    <t>附件：</t>
  </si>
  <si>
    <t>台山市2024年第二季度政策性蔬菜种植保险承保清单</t>
  </si>
  <si>
    <t>统计日期：2024年04月01日至2024年06月30日</t>
  </si>
  <si>
    <t>露地果菜284亩(2茬568亩）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</si>
</sst>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</numFmts>
  <fonts count="32">
    <font>
      <sz val="10"/>
      <name val="Arial"/>
      <charset val="134"/>
    </font>
    <font>
      <sz val="11"/>
      <color theme="1"/>
      <name val="宋体"/>
      <charset val="134"/>
      <scheme val="minor"/>
    </font>
    <font>
      <sz val="9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b/>
      <sz val="16"/>
      <name val="微软雅黑"/>
      <charset val="134"/>
    </font>
    <font>
      <b/>
      <sz val="10"/>
      <color rgb="FF000000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9"/>
      <color rgb="FF000000"/>
      <name val="微软雅黑"/>
      <charset val="134"/>
    </font>
    <font>
      <b/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微软雅黑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/>
    <xf numFmtId="42" fontId="1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" fillId="17" borderId="15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6">
    <xf numFmtId="0" fontId="0" fillId="0" borderId="0" xfId="0"/>
    <xf numFmtId="0" fontId="1" fillId="0" borderId="0" xfId="49" applyFont="1" applyFill="1" applyBorder="1" applyAlignment="1"/>
    <xf numFmtId="0" fontId="1" fillId="0" borderId="0" xfId="49" applyFont="1" applyFill="1" applyAlignment="1">
      <alignment vertical="center"/>
    </xf>
    <xf numFmtId="0" fontId="1" fillId="0" borderId="0" xfId="49" applyFont="1" applyFill="1" applyAlignment="1"/>
    <xf numFmtId="0" fontId="2" fillId="0" borderId="0" xfId="49" applyFont="1" applyFill="1" applyAlignment="1"/>
    <xf numFmtId="0" fontId="2" fillId="0" borderId="0" xfId="49" applyFont="1" applyFill="1" applyAlignment="1">
      <alignment vertical="center"/>
    </xf>
    <xf numFmtId="0" fontId="3" fillId="0" borderId="0" xfId="49" applyNumberFormat="1" applyFont="1" applyFill="1" applyAlignment="1">
      <alignment horizontal="center" vertical="center"/>
    </xf>
    <xf numFmtId="0" fontId="4" fillId="0" borderId="0" xfId="49" applyFont="1" applyFill="1" applyBorder="1" applyAlignment="1">
      <alignment horizontal="left"/>
    </xf>
    <xf numFmtId="0" fontId="4" fillId="0" borderId="0" xfId="49" applyFont="1" applyFill="1" applyBorder="1" applyAlignment="1">
      <alignment horizontal="center"/>
    </xf>
    <xf numFmtId="0" fontId="4" fillId="0" borderId="0" xfId="49" applyFont="1" applyFill="1" applyBorder="1" applyAlignment="1">
      <alignment horizontal="center" vertical="center"/>
    </xf>
    <xf numFmtId="0" fontId="4" fillId="0" borderId="0" xfId="49" applyNumberFormat="1" applyFont="1" applyFill="1" applyBorder="1" applyAlignment="1">
      <alignment vertical="center"/>
    </xf>
    <xf numFmtId="0" fontId="5" fillId="0" borderId="0" xfId="49" applyFont="1" applyFill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0" xfId="49" applyFont="1" applyFill="1" applyAlignment="1">
      <alignment horizontal="left"/>
    </xf>
    <xf numFmtId="0" fontId="4" fillId="0" borderId="0" xfId="49" applyFont="1" applyFill="1" applyAlignment="1">
      <alignment horizontal="center" vertical="center"/>
    </xf>
    <xf numFmtId="0" fontId="4" fillId="0" borderId="0" xfId="49" applyFont="1" applyFill="1" applyAlignment="1"/>
    <xf numFmtId="176" fontId="4" fillId="0" borderId="0" xfId="49" applyNumberFormat="1" applyFont="1" applyFill="1" applyAlignment="1"/>
    <xf numFmtId="0" fontId="7" fillId="0" borderId="2" xfId="49" applyFont="1" applyFill="1" applyBorder="1" applyAlignment="1">
      <alignment horizontal="center" vertical="center"/>
    </xf>
    <xf numFmtId="176" fontId="7" fillId="0" borderId="2" xfId="49" applyNumberFormat="1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/>
    </xf>
    <xf numFmtId="176" fontId="7" fillId="0" borderId="3" xfId="49" applyNumberFormat="1" applyFont="1" applyFill="1" applyBorder="1" applyAlignment="1">
      <alignment horizontal="center" vertical="center"/>
    </xf>
    <xf numFmtId="0" fontId="7" fillId="0" borderId="4" xfId="49" applyFont="1" applyFill="1" applyBorder="1" applyAlignment="1">
      <alignment horizontal="center" vertical="center"/>
    </xf>
    <xf numFmtId="0" fontId="7" fillId="0" borderId="5" xfId="49" applyFont="1" applyFill="1" applyBorder="1" applyAlignment="1">
      <alignment horizontal="center" vertical="center"/>
    </xf>
    <xf numFmtId="0" fontId="7" fillId="0" borderId="6" xfId="49" applyFont="1" applyFill="1" applyBorder="1" applyAlignment="1">
      <alignment horizontal="center" vertical="center"/>
    </xf>
    <xf numFmtId="176" fontId="7" fillId="0" borderId="7" xfId="49" applyNumberFormat="1" applyFont="1" applyFill="1" applyBorder="1" applyAlignment="1">
      <alignment horizontal="right" vertical="center"/>
    </xf>
    <xf numFmtId="0" fontId="8" fillId="0" borderId="7" xfId="49" applyFont="1" applyFill="1" applyBorder="1" applyAlignment="1">
      <alignment horizontal="center" vertical="center"/>
    </xf>
    <xf numFmtId="176" fontId="8" fillId="0" borderId="7" xfId="49" applyNumberFormat="1" applyFont="1" applyFill="1" applyBorder="1" applyAlignment="1">
      <alignment horizontal="right" vertical="center"/>
    </xf>
    <xf numFmtId="0" fontId="8" fillId="0" borderId="7" xfId="49" applyFont="1" applyFill="1" applyBorder="1" applyAlignment="1">
      <alignment horizontal="center" vertical="center" wrapText="1"/>
    </xf>
    <xf numFmtId="0" fontId="9" fillId="0" borderId="8" xfId="49" applyFont="1" applyFill="1" applyBorder="1" applyAlignment="1">
      <alignment horizontal="left" vertical="center" wrapText="1"/>
    </xf>
    <xf numFmtId="0" fontId="1" fillId="0" borderId="0" xfId="49" applyFont="1" applyFill="1" applyAlignment="1">
      <alignment horizontal="center"/>
    </xf>
    <xf numFmtId="0" fontId="10" fillId="0" borderId="0" xfId="49" applyNumberFormat="1" applyFont="1" applyFill="1" applyBorder="1" applyAlignment="1">
      <alignment horizontal="center" vertical="center"/>
    </xf>
    <xf numFmtId="0" fontId="7" fillId="0" borderId="0" xfId="49" applyNumberFormat="1" applyFont="1" applyFill="1" applyAlignment="1">
      <alignment horizontal="center" vertical="center"/>
    </xf>
    <xf numFmtId="0" fontId="10" fillId="0" borderId="0" xfId="49" applyNumberFormat="1" applyFont="1" applyFill="1" applyAlignment="1">
      <alignment horizontal="center" vertical="center"/>
    </xf>
    <xf numFmtId="176" fontId="7" fillId="0" borderId="5" xfId="49" applyNumberFormat="1" applyFont="1" applyFill="1" applyBorder="1" applyAlignment="1">
      <alignment horizontal="center" vertical="center"/>
    </xf>
    <xf numFmtId="176" fontId="7" fillId="0" borderId="6" xfId="49" applyNumberFormat="1" applyFont="1" applyFill="1" applyBorder="1" applyAlignment="1">
      <alignment horizontal="center" vertical="center"/>
    </xf>
    <xf numFmtId="0" fontId="7" fillId="0" borderId="2" xfId="49" applyNumberFormat="1" applyFont="1" applyFill="1" applyBorder="1" applyAlignment="1">
      <alignment horizontal="center" vertical="center"/>
    </xf>
    <xf numFmtId="176" fontId="7" fillId="0" borderId="7" xfId="49" applyNumberFormat="1" applyFont="1" applyFill="1" applyBorder="1" applyAlignment="1">
      <alignment horizontal="center" vertical="center"/>
    </xf>
    <xf numFmtId="0" fontId="7" fillId="0" borderId="3" xfId="49" applyNumberFormat="1" applyFont="1" applyFill="1" applyBorder="1" applyAlignment="1">
      <alignment horizontal="center" vertical="center"/>
    </xf>
    <xf numFmtId="0" fontId="7" fillId="0" borderId="7" xfId="49" applyNumberFormat="1" applyFont="1" applyFill="1" applyBorder="1" applyAlignment="1">
      <alignment horizontal="center" vertical="center"/>
    </xf>
    <xf numFmtId="0" fontId="6" fillId="2" borderId="7" xfId="49" applyNumberFormat="1" applyFont="1" applyFill="1" applyBorder="1" applyAlignment="1">
      <alignment horizontal="center" vertical="center" wrapText="1"/>
    </xf>
    <xf numFmtId="0" fontId="11" fillId="2" borderId="7" xfId="49" applyNumberFormat="1" applyFont="1" applyFill="1" applyBorder="1" applyAlignment="1">
      <alignment horizontal="center" vertical="center" wrapText="1"/>
    </xf>
    <xf numFmtId="0" fontId="11" fillId="0" borderId="8" xfId="49" applyNumberFormat="1" applyFont="1" applyFill="1" applyBorder="1" applyAlignment="1">
      <alignment horizontal="center" vertical="center" wrapText="1"/>
    </xf>
    <xf numFmtId="176" fontId="1" fillId="0" borderId="0" xfId="49" applyNumberFormat="1" applyFont="1" applyFill="1" applyAlignment="1">
      <alignment vertical="center"/>
    </xf>
    <xf numFmtId="0" fontId="1" fillId="0" borderId="0" xfId="49" applyFont="1" applyFill="1" applyAlignment="1">
      <alignment horizontal="left" vertical="center"/>
    </xf>
    <xf numFmtId="0" fontId="12" fillId="0" borderId="0" xfId="49" applyFont="1" applyFill="1" applyAlignment="1">
      <alignment horizontal="left" vertical="center"/>
    </xf>
    <xf numFmtId="0" fontId="12" fillId="0" borderId="0" xfId="0" applyFont="1" applyFill="1" applyAlignment="1">
      <alignment horizontal="center"/>
    </xf>
    <xf numFmtId="0" fontId="12" fillId="0" borderId="0" xfId="49" applyFont="1" applyFill="1" applyAlignment="1">
      <alignment horizontal="center"/>
    </xf>
    <xf numFmtId="0" fontId="12" fillId="0" borderId="0" xfId="49" applyFont="1" applyFill="1" applyAlignment="1"/>
    <xf numFmtId="0" fontId="12" fillId="0" borderId="0" xfId="0" applyFont="1" applyFill="1" applyAlignment="1">
      <alignment horizontal="right"/>
    </xf>
    <xf numFmtId="0" fontId="3" fillId="0" borderId="0" xfId="49" applyNumberFormat="1" applyFont="1" applyFill="1" applyAlignment="1">
      <alignment horizontal="center" vertical="center" wrapText="1"/>
    </xf>
    <xf numFmtId="0" fontId="10" fillId="0" borderId="0" xfId="49" applyNumberFormat="1" applyFont="1" applyFill="1" applyBorder="1" applyAlignment="1">
      <alignment horizontal="center" vertical="center" wrapText="1"/>
    </xf>
    <xf numFmtId="0" fontId="7" fillId="0" borderId="0" xfId="49" applyNumberFormat="1" applyFont="1" applyFill="1" applyAlignment="1">
      <alignment horizontal="center" vertical="center" wrapText="1"/>
    </xf>
    <xf numFmtId="0" fontId="10" fillId="0" borderId="0" xfId="49" applyNumberFormat="1" applyFont="1" applyFill="1" applyAlignment="1">
      <alignment horizontal="center" vertical="center" wrapText="1"/>
    </xf>
    <xf numFmtId="0" fontId="7" fillId="0" borderId="2" xfId="49" applyNumberFormat="1" applyFont="1" applyFill="1" applyBorder="1" applyAlignment="1">
      <alignment horizontal="center" vertical="center" wrapText="1"/>
    </xf>
    <xf numFmtId="0" fontId="7" fillId="0" borderId="3" xfId="49" applyNumberFormat="1" applyFont="1" applyFill="1" applyBorder="1" applyAlignment="1">
      <alignment horizontal="center" vertical="center" wrapText="1"/>
    </xf>
    <xf numFmtId="0" fontId="7" fillId="0" borderId="7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rgb="FF92D050"/>
  </sheetPr>
  <dimension ref="A1:O129"/>
  <sheetViews>
    <sheetView workbookViewId="0">
      <selection activeCell="F9" sqref="F9:F36"/>
    </sheetView>
  </sheetViews>
  <sheetFormatPr defaultColWidth="9" defaultRowHeight="13.5"/>
  <cols>
    <col min="1" max="1" width="6" style="2" customWidth="1"/>
    <col min="2" max="2" width="7.28571428571429" style="2" customWidth="1"/>
    <col min="3" max="3" width="10.4285714285714" style="2" customWidth="1"/>
    <col min="4" max="4" width="29.2857142857143" style="2" customWidth="1"/>
    <col min="5" max="5" width="15.8571428571429" style="2" customWidth="1"/>
    <col min="6" max="6" width="13.5714285714286" style="2" customWidth="1"/>
    <col min="7" max="7" width="16.5714285714286" style="2" customWidth="1"/>
    <col min="8" max="8" width="15.8571428571429" style="2" customWidth="1"/>
    <col min="9" max="12" width="14.7142857142857" style="2" customWidth="1"/>
    <col min="13" max="13" width="27.1428571428571" style="49" customWidth="1"/>
    <col min="14" max="14" width="9.14285714285714" style="2"/>
    <col min="15" max="15" width="12.8571428571429" style="2"/>
    <col min="16" max="16378" width="9.14285714285714" style="2"/>
    <col min="16379" max="16384" width="9" style="2"/>
  </cols>
  <sheetData>
    <row r="1" s="1" customFormat="1" ht="16.5" spans="1:13">
      <c r="A1" s="7" t="s">
        <v>0</v>
      </c>
      <c r="B1" s="8"/>
      <c r="C1" s="9"/>
      <c r="D1" s="9"/>
      <c r="E1" s="9"/>
      <c r="F1" s="10"/>
      <c r="G1" s="10"/>
      <c r="H1" s="10"/>
      <c r="I1" s="10"/>
      <c r="J1" s="10"/>
      <c r="K1" s="10"/>
      <c r="L1" s="10"/>
      <c r="M1" s="50"/>
    </row>
    <row r="2" s="2" customFormat="1" ht="36" customHeight="1" spans="1:1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51"/>
    </row>
    <row r="3" s="3" customFormat="1" ht="23" customHeight="1" spans="1:13">
      <c r="A3" s="12" t="s">
        <v>2</v>
      </c>
      <c r="B3" s="13"/>
      <c r="C3" s="14"/>
      <c r="D3" s="14"/>
      <c r="E3" s="14"/>
      <c r="F3" s="15"/>
      <c r="G3" s="15"/>
      <c r="H3" s="16"/>
      <c r="I3" s="16"/>
      <c r="J3" s="16"/>
      <c r="K3" s="16"/>
      <c r="L3" s="16"/>
      <c r="M3" s="52" t="s">
        <v>3</v>
      </c>
    </row>
    <row r="4" s="4" customFormat="1" ht="20.1" customHeight="1" spans="1:13">
      <c r="A4" s="17" t="s">
        <v>4</v>
      </c>
      <c r="B4" s="17" t="s">
        <v>5</v>
      </c>
      <c r="C4" s="17" t="s">
        <v>6</v>
      </c>
      <c r="D4" s="17" t="s">
        <v>7</v>
      </c>
      <c r="E4" s="17" t="s">
        <v>8</v>
      </c>
      <c r="F4" s="17" t="s">
        <v>9</v>
      </c>
      <c r="G4" s="17" t="s">
        <v>10</v>
      </c>
      <c r="H4" s="18" t="s">
        <v>11</v>
      </c>
      <c r="I4" s="33" t="s">
        <v>12</v>
      </c>
      <c r="J4" s="33"/>
      <c r="K4" s="33"/>
      <c r="L4" s="34"/>
      <c r="M4" s="53" t="s">
        <v>13</v>
      </c>
    </row>
    <row r="5" s="4" customFormat="1" ht="20.1" customHeight="1" spans="1:13">
      <c r="A5" s="19"/>
      <c r="B5" s="19"/>
      <c r="C5" s="19"/>
      <c r="D5" s="19"/>
      <c r="E5" s="19"/>
      <c r="F5" s="19"/>
      <c r="G5" s="19"/>
      <c r="H5" s="20"/>
      <c r="I5" s="36" t="s">
        <v>14</v>
      </c>
      <c r="J5" s="36" t="s">
        <v>15</v>
      </c>
      <c r="K5" s="36" t="s">
        <v>16</v>
      </c>
      <c r="L5" s="36" t="s">
        <v>17</v>
      </c>
      <c r="M5" s="54"/>
    </row>
    <row r="6" s="5" customFormat="1" ht="26.25" customHeight="1" spans="1:13">
      <c r="A6" s="21" t="s">
        <v>18</v>
      </c>
      <c r="B6" s="22"/>
      <c r="C6" s="22"/>
      <c r="D6" s="22"/>
      <c r="E6" s="22"/>
      <c r="F6" s="22"/>
      <c r="G6" s="22"/>
      <c r="H6" s="23"/>
      <c r="I6" s="33">
        <f>SUM(I7:K7)</f>
        <v>3387803.04</v>
      </c>
      <c r="J6" s="33"/>
      <c r="K6" s="34"/>
      <c r="L6" s="36" t="s">
        <v>19</v>
      </c>
      <c r="M6" s="55" t="s">
        <v>19</v>
      </c>
    </row>
    <row r="7" s="5" customFormat="1" ht="32" customHeight="1" spans="1:13">
      <c r="A7" s="21" t="s">
        <v>20</v>
      </c>
      <c r="B7" s="22"/>
      <c r="C7" s="22"/>
      <c r="D7" s="22"/>
      <c r="E7" s="23"/>
      <c r="F7" s="24">
        <f>SUM(F8:F99)</f>
        <v>24423.26</v>
      </c>
      <c r="G7" s="24">
        <f t="shared" ref="G7:L7" si="0">SUM(G8:G99)</f>
        <v>47052820</v>
      </c>
      <c r="H7" s="24">
        <f t="shared" si="0"/>
        <v>5646338.4</v>
      </c>
      <c r="I7" s="24">
        <f t="shared" si="0"/>
        <v>2258535.36</v>
      </c>
      <c r="J7" s="24">
        <f t="shared" si="0"/>
        <v>564633.84</v>
      </c>
      <c r="K7" s="24">
        <f t="shared" si="0"/>
        <v>564633.84</v>
      </c>
      <c r="L7" s="24">
        <f t="shared" si="0"/>
        <v>2258535.36</v>
      </c>
      <c r="M7" s="39"/>
    </row>
    <row r="8" s="5" customFormat="1" ht="35" hidden="1" customHeight="1" spans="1:15">
      <c r="A8" s="25">
        <v>1</v>
      </c>
      <c r="B8" s="25" t="s">
        <v>21</v>
      </c>
      <c r="C8" s="25" t="s">
        <v>22</v>
      </c>
      <c r="D8" s="25" t="s">
        <v>23</v>
      </c>
      <c r="E8" s="25" t="s">
        <v>24</v>
      </c>
      <c r="F8" s="26">
        <v>148.24</v>
      </c>
      <c r="G8" s="26">
        <v>296480</v>
      </c>
      <c r="H8" s="26">
        <v>35577.6</v>
      </c>
      <c r="I8" s="26">
        <v>14231.04</v>
      </c>
      <c r="J8" s="26">
        <v>3557.76</v>
      </c>
      <c r="K8" s="26">
        <v>3557.76</v>
      </c>
      <c r="L8" s="26">
        <v>14231.04</v>
      </c>
      <c r="M8" s="40" t="s">
        <v>25</v>
      </c>
      <c r="O8" s="5">
        <f>G8/F8</f>
        <v>2000</v>
      </c>
    </row>
    <row r="9" s="5" customFormat="1" ht="35" customHeight="1" spans="1:15">
      <c r="A9" s="25">
        <v>2</v>
      </c>
      <c r="B9" s="25" t="s">
        <v>21</v>
      </c>
      <c r="C9" s="25" t="s">
        <v>26</v>
      </c>
      <c r="D9" s="25" t="s">
        <v>27</v>
      </c>
      <c r="E9" s="25" t="s">
        <v>24</v>
      </c>
      <c r="F9" s="26">
        <v>132</v>
      </c>
      <c r="G9" s="26">
        <v>118800</v>
      </c>
      <c r="H9" s="26">
        <v>14256</v>
      </c>
      <c r="I9" s="26">
        <v>5702.4</v>
      </c>
      <c r="J9" s="26">
        <v>1425.6</v>
      </c>
      <c r="K9" s="26">
        <v>1425.6</v>
      </c>
      <c r="L9" s="26">
        <v>5702.4</v>
      </c>
      <c r="M9" s="40" t="s">
        <v>28</v>
      </c>
      <c r="O9" s="5">
        <f t="shared" ref="O9:O40" si="1">G9/F9</f>
        <v>900</v>
      </c>
    </row>
    <row r="10" s="5" customFormat="1" ht="35" hidden="1" customHeight="1" spans="1:15">
      <c r="A10" s="25">
        <v>3</v>
      </c>
      <c r="B10" s="25" t="s">
        <v>29</v>
      </c>
      <c r="C10" s="25" t="s">
        <v>30</v>
      </c>
      <c r="D10" s="25" t="s">
        <v>31</v>
      </c>
      <c r="E10" s="25" t="s">
        <v>32</v>
      </c>
      <c r="F10" s="26">
        <v>596</v>
      </c>
      <c r="G10" s="26">
        <v>1192000</v>
      </c>
      <c r="H10" s="26">
        <v>143040</v>
      </c>
      <c r="I10" s="26">
        <v>57216</v>
      </c>
      <c r="J10" s="26">
        <v>14304</v>
      </c>
      <c r="K10" s="26">
        <v>14304</v>
      </c>
      <c r="L10" s="26">
        <v>57216</v>
      </c>
      <c r="M10" s="40" t="s">
        <v>33</v>
      </c>
      <c r="O10" s="5">
        <f t="shared" si="1"/>
        <v>2000</v>
      </c>
    </row>
    <row r="11" s="5" customFormat="1" ht="35" hidden="1" customHeight="1" spans="1:15">
      <c r="A11" s="25">
        <v>4</v>
      </c>
      <c r="B11" s="25" t="s">
        <v>34</v>
      </c>
      <c r="C11" s="25" t="s">
        <v>35</v>
      </c>
      <c r="D11" s="25" t="s">
        <v>36</v>
      </c>
      <c r="E11" s="25" t="s">
        <v>32</v>
      </c>
      <c r="F11" s="26">
        <v>206</v>
      </c>
      <c r="G11" s="26">
        <v>412000</v>
      </c>
      <c r="H11" s="26">
        <v>49440</v>
      </c>
      <c r="I11" s="26">
        <v>19776</v>
      </c>
      <c r="J11" s="26">
        <v>4944</v>
      </c>
      <c r="K11" s="26">
        <v>4944</v>
      </c>
      <c r="L11" s="26">
        <v>19776</v>
      </c>
      <c r="M11" s="40" t="s">
        <v>37</v>
      </c>
      <c r="O11" s="5">
        <f t="shared" si="1"/>
        <v>2000</v>
      </c>
    </row>
    <row r="12" s="5" customFormat="1" ht="35" hidden="1" customHeight="1" spans="1:15">
      <c r="A12" s="25">
        <v>5</v>
      </c>
      <c r="B12" s="25" t="s">
        <v>34</v>
      </c>
      <c r="C12" s="25" t="s">
        <v>35</v>
      </c>
      <c r="D12" s="25" t="s">
        <v>38</v>
      </c>
      <c r="E12" s="25" t="s">
        <v>32</v>
      </c>
      <c r="F12" s="26">
        <v>206</v>
      </c>
      <c r="G12" s="26">
        <v>412000</v>
      </c>
      <c r="H12" s="26">
        <v>49440</v>
      </c>
      <c r="I12" s="26">
        <v>19776</v>
      </c>
      <c r="J12" s="26">
        <v>4944</v>
      </c>
      <c r="K12" s="26">
        <v>4944</v>
      </c>
      <c r="L12" s="26">
        <v>19776</v>
      </c>
      <c r="M12" s="40" t="s">
        <v>37</v>
      </c>
      <c r="O12" s="5">
        <f t="shared" si="1"/>
        <v>2000</v>
      </c>
    </row>
    <row r="13" s="5" customFormat="1" ht="35" hidden="1" customHeight="1" spans="1:15">
      <c r="A13" s="25">
        <v>6</v>
      </c>
      <c r="B13" s="25" t="s">
        <v>34</v>
      </c>
      <c r="C13" s="25" t="s">
        <v>35</v>
      </c>
      <c r="D13" s="25" t="s">
        <v>39</v>
      </c>
      <c r="E13" s="25" t="s">
        <v>32</v>
      </c>
      <c r="F13" s="26">
        <v>110</v>
      </c>
      <c r="G13" s="26">
        <v>220000</v>
      </c>
      <c r="H13" s="26">
        <v>26400</v>
      </c>
      <c r="I13" s="26">
        <v>10560</v>
      </c>
      <c r="J13" s="26">
        <v>2640</v>
      </c>
      <c r="K13" s="26">
        <v>2640</v>
      </c>
      <c r="L13" s="26">
        <v>10560</v>
      </c>
      <c r="M13" s="40" t="s">
        <v>40</v>
      </c>
      <c r="O13" s="5">
        <f t="shared" si="1"/>
        <v>2000</v>
      </c>
    </row>
    <row r="14" s="5" customFormat="1" ht="35" hidden="1" customHeight="1" spans="1:15">
      <c r="A14" s="25">
        <v>7</v>
      </c>
      <c r="B14" s="25" t="s">
        <v>41</v>
      </c>
      <c r="C14" s="25" t="s">
        <v>42</v>
      </c>
      <c r="D14" s="25" t="s">
        <v>43</v>
      </c>
      <c r="E14" s="25" t="s">
        <v>44</v>
      </c>
      <c r="F14" s="26">
        <v>216</v>
      </c>
      <c r="G14" s="26">
        <v>432000</v>
      </c>
      <c r="H14" s="26">
        <v>51840</v>
      </c>
      <c r="I14" s="26">
        <v>20736</v>
      </c>
      <c r="J14" s="26">
        <v>5184</v>
      </c>
      <c r="K14" s="26">
        <v>5184</v>
      </c>
      <c r="L14" s="26">
        <v>20736</v>
      </c>
      <c r="M14" s="40" t="s">
        <v>45</v>
      </c>
      <c r="O14" s="5">
        <f t="shared" si="1"/>
        <v>2000</v>
      </c>
    </row>
    <row r="15" s="5" customFormat="1" ht="35" hidden="1" customHeight="1" spans="1:15">
      <c r="A15" s="25">
        <v>8</v>
      </c>
      <c r="B15" s="25" t="s">
        <v>41</v>
      </c>
      <c r="C15" s="25" t="s">
        <v>46</v>
      </c>
      <c r="D15" s="25" t="s">
        <v>47</v>
      </c>
      <c r="E15" s="25" t="s">
        <v>48</v>
      </c>
      <c r="F15" s="26">
        <v>600</v>
      </c>
      <c r="G15" s="26">
        <v>1200000</v>
      </c>
      <c r="H15" s="26">
        <v>144000</v>
      </c>
      <c r="I15" s="26">
        <v>57600</v>
      </c>
      <c r="J15" s="26">
        <v>14400</v>
      </c>
      <c r="K15" s="26">
        <v>14400</v>
      </c>
      <c r="L15" s="26">
        <v>57600</v>
      </c>
      <c r="M15" s="40" t="s">
        <v>49</v>
      </c>
      <c r="O15" s="5">
        <f t="shared" si="1"/>
        <v>2000</v>
      </c>
    </row>
    <row r="16" s="5" customFormat="1" ht="35" hidden="1" customHeight="1" spans="1:15">
      <c r="A16" s="25">
        <v>9</v>
      </c>
      <c r="B16" s="25" t="s">
        <v>41</v>
      </c>
      <c r="C16" s="25" t="s">
        <v>50</v>
      </c>
      <c r="D16" s="25" t="s">
        <v>51</v>
      </c>
      <c r="E16" s="25" t="s">
        <v>32</v>
      </c>
      <c r="F16" s="26">
        <v>500</v>
      </c>
      <c r="G16" s="26">
        <v>1000000</v>
      </c>
      <c r="H16" s="26">
        <v>120000</v>
      </c>
      <c r="I16" s="26">
        <v>48000</v>
      </c>
      <c r="J16" s="26">
        <v>12000</v>
      </c>
      <c r="K16" s="26">
        <v>12000</v>
      </c>
      <c r="L16" s="26">
        <v>48000</v>
      </c>
      <c r="M16" s="40" t="s">
        <v>52</v>
      </c>
      <c r="O16" s="5">
        <f t="shared" si="1"/>
        <v>2000</v>
      </c>
    </row>
    <row r="17" s="5" customFormat="1" ht="35" hidden="1" customHeight="1" spans="1:15">
      <c r="A17" s="25">
        <v>10</v>
      </c>
      <c r="B17" s="25" t="s">
        <v>41</v>
      </c>
      <c r="C17" s="25" t="s">
        <v>53</v>
      </c>
      <c r="D17" s="25" t="s">
        <v>54</v>
      </c>
      <c r="E17" s="25" t="s">
        <v>32</v>
      </c>
      <c r="F17" s="26">
        <v>700</v>
      </c>
      <c r="G17" s="26">
        <v>1400000</v>
      </c>
      <c r="H17" s="26">
        <v>168000</v>
      </c>
      <c r="I17" s="26">
        <v>67200</v>
      </c>
      <c r="J17" s="26">
        <v>16800</v>
      </c>
      <c r="K17" s="26">
        <v>16800</v>
      </c>
      <c r="L17" s="26">
        <v>67200</v>
      </c>
      <c r="M17" s="40" t="s">
        <v>55</v>
      </c>
      <c r="O17" s="5">
        <f t="shared" si="1"/>
        <v>2000</v>
      </c>
    </row>
    <row r="18" s="5" customFormat="1" ht="35" hidden="1" customHeight="1" spans="1:15">
      <c r="A18" s="25">
        <v>11</v>
      </c>
      <c r="B18" s="25" t="s">
        <v>41</v>
      </c>
      <c r="C18" s="25" t="s">
        <v>56</v>
      </c>
      <c r="D18" s="25" t="s">
        <v>57</v>
      </c>
      <c r="E18" s="25" t="s">
        <v>32</v>
      </c>
      <c r="F18" s="26">
        <v>630</v>
      </c>
      <c r="G18" s="26">
        <v>1260000</v>
      </c>
      <c r="H18" s="26">
        <v>151200</v>
      </c>
      <c r="I18" s="26">
        <v>60480</v>
      </c>
      <c r="J18" s="26">
        <v>15120</v>
      </c>
      <c r="K18" s="26">
        <v>15120</v>
      </c>
      <c r="L18" s="26">
        <v>60480</v>
      </c>
      <c r="M18" s="40" t="s">
        <v>58</v>
      </c>
      <c r="O18" s="5">
        <f t="shared" si="1"/>
        <v>2000</v>
      </c>
    </row>
    <row r="19" s="5" customFormat="1" ht="35" hidden="1" customHeight="1" spans="1:15">
      <c r="A19" s="25">
        <v>12</v>
      </c>
      <c r="B19" s="25" t="s">
        <v>41</v>
      </c>
      <c r="C19" s="25" t="s">
        <v>59</v>
      </c>
      <c r="D19" s="25" t="s">
        <v>60</v>
      </c>
      <c r="E19" s="25" t="s">
        <v>32</v>
      </c>
      <c r="F19" s="26">
        <v>200</v>
      </c>
      <c r="G19" s="26">
        <v>400000</v>
      </c>
      <c r="H19" s="26">
        <v>48000</v>
      </c>
      <c r="I19" s="26">
        <v>19200</v>
      </c>
      <c r="J19" s="26">
        <v>4800</v>
      </c>
      <c r="K19" s="26">
        <v>4800</v>
      </c>
      <c r="L19" s="26">
        <v>19200</v>
      </c>
      <c r="M19" s="40" t="s">
        <v>61</v>
      </c>
      <c r="O19" s="5">
        <f t="shared" si="1"/>
        <v>2000</v>
      </c>
    </row>
    <row r="20" s="5" customFormat="1" ht="35" hidden="1" customHeight="1" spans="1:15">
      <c r="A20" s="25">
        <v>13</v>
      </c>
      <c r="B20" s="25" t="s">
        <v>41</v>
      </c>
      <c r="C20" s="25" t="s">
        <v>62</v>
      </c>
      <c r="D20" s="25" t="s">
        <v>63</v>
      </c>
      <c r="E20" s="25" t="s">
        <v>32</v>
      </c>
      <c r="F20" s="26">
        <v>280</v>
      </c>
      <c r="G20" s="26">
        <v>560000</v>
      </c>
      <c r="H20" s="26">
        <v>67200</v>
      </c>
      <c r="I20" s="26">
        <v>26880</v>
      </c>
      <c r="J20" s="26">
        <v>6720</v>
      </c>
      <c r="K20" s="26">
        <v>6720</v>
      </c>
      <c r="L20" s="26">
        <v>26880</v>
      </c>
      <c r="M20" s="40" t="s">
        <v>64</v>
      </c>
      <c r="O20" s="5">
        <f t="shared" si="1"/>
        <v>2000</v>
      </c>
    </row>
    <row r="21" s="5" customFormat="1" ht="35" hidden="1" customHeight="1" spans="1:15">
      <c r="A21" s="25">
        <v>14</v>
      </c>
      <c r="B21" s="25" t="s">
        <v>41</v>
      </c>
      <c r="C21" s="25" t="s">
        <v>65</v>
      </c>
      <c r="D21" s="25" t="s">
        <v>66</v>
      </c>
      <c r="E21" s="25" t="s">
        <v>32</v>
      </c>
      <c r="F21" s="26">
        <v>158</v>
      </c>
      <c r="G21" s="26">
        <v>316000</v>
      </c>
      <c r="H21" s="26">
        <v>37920</v>
      </c>
      <c r="I21" s="26">
        <v>15168</v>
      </c>
      <c r="J21" s="26">
        <v>3792</v>
      </c>
      <c r="K21" s="26">
        <v>3792</v>
      </c>
      <c r="L21" s="26">
        <v>15168</v>
      </c>
      <c r="M21" s="40" t="s">
        <v>67</v>
      </c>
      <c r="O21" s="5">
        <f t="shared" si="1"/>
        <v>2000</v>
      </c>
    </row>
    <row r="22" s="5" customFormat="1" ht="35" hidden="1" customHeight="1" spans="1:15">
      <c r="A22" s="25">
        <v>15</v>
      </c>
      <c r="B22" s="25" t="s">
        <v>41</v>
      </c>
      <c r="C22" s="25" t="s">
        <v>68</v>
      </c>
      <c r="D22" s="25" t="s">
        <v>69</v>
      </c>
      <c r="E22" s="25" t="s">
        <v>32</v>
      </c>
      <c r="F22" s="26">
        <v>38</v>
      </c>
      <c r="G22" s="26">
        <v>76000</v>
      </c>
      <c r="H22" s="26">
        <v>9120</v>
      </c>
      <c r="I22" s="26">
        <v>3648</v>
      </c>
      <c r="J22" s="26">
        <v>912</v>
      </c>
      <c r="K22" s="26">
        <v>912</v>
      </c>
      <c r="L22" s="26">
        <v>3648</v>
      </c>
      <c r="M22" s="40" t="s">
        <v>70</v>
      </c>
      <c r="O22" s="5">
        <f t="shared" si="1"/>
        <v>2000</v>
      </c>
    </row>
    <row r="23" s="5" customFormat="1" ht="35" hidden="1" customHeight="1" spans="1:15">
      <c r="A23" s="25">
        <v>16</v>
      </c>
      <c r="B23" s="25" t="s">
        <v>41</v>
      </c>
      <c r="C23" s="25" t="s">
        <v>68</v>
      </c>
      <c r="D23" s="25" t="s">
        <v>71</v>
      </c>
      <c r="E23" s="25" t="s">
        <v>32</v>
      </c>
      <c r="F23" s="26">
        <v>85</v>
      </c>
      <c r="G23" s="26">
        <v>170000</v>
      </c>
      <c r="H23" s="26">
        <v>20400</v>
      </c>
      <c r="I23" s="26">
        <v>8160</v>
      </c>
      <c r="J23" s="26">
        <v>2040</v>
      </c>
      <c r="K23" s="26">
        <v>2040</v>
      </c>
      <c r="L23" s="26">
        <v>8160</v>
      </c>
      <c r="M23" s="40" t="s">
        <v>72</v>
      </c>
      <c r="O23" s="5">
        <f t="shared" si="1"/>
        <v>2000</v>
      </c>
    </row>
    <row r="24" s="5" customFormat="1" ht="35" hidden="1" customHeight="1" spans="1:15">
      <c r="A24" s="25">
        <v>17</v>
      </c>
      <c r="B24" s="25" t="s">
        <v>41</v>
      </c>
      <c r="C24" s="25" t="s">
        <v>73</v>
      </c>
      <c r="D24" s="25" t="s">
        <v>74</v>
      </c>
      <c r="E24" s="25" t="s">
        <v>32</v>
      </c>
      <c r="F24" s="26">
        <v>250</v>
      </c>
      <c r="G24" s="26">
        <v>500000</v>
      </c>
      <c r="H24" s="26">
        <v>60000</v>
      </c>
      <c r="I24" s="26">
        <v>24000</v>
      </c>
      <c r="J24" s="26">
        <v>6000</v>
      </c>
      <c r="K24" s="26">
        <v>6000</v>
      </c>
      <c r="L24" s="26">
        <v>24000</v>
      </c>
      <c r="M24" s="40" t="s">
        <v>75</v>
      </c>
      <c r="O24" s="5">
        <f t="shared" si="1"/>
        <v>2000</v>
      </c>
    </row>
    <row r="25" s="5" customFormat="1" ht="35" hidden="1" customHeight="1" spans="1:15">
      <c r="A25" s="25">
        <v>18</v>
      </c>
      <c r="B25" s="25" t="s">
        <v>76</v>
      </c>
      <c r="C25" s="25" t="s">
        <v>77</v>
      </c>
      <c r="D25" s="25" t="s">
        <v>78</v>
      </c>
      <c r="E25" s="25" t="s">
        <v>32</v>
      </c>
      <c r="F25" s="26">
        <v>336</v>
      </c>
      <c r="G25" s="26">
        <v>672000</v>
      </c>
      <c r="H25" s="26">
        <v>80640</v>
      </c>
      <c r="I25" s="26">
        <v>32256</v>
      </c>
      <c r="J25" s="26">
        <v>8064</v>
      </c>
      <c r="K25" s="26">
        <v>8064</v>
      </c>
      <c r="L25" s="26">
        <v>32256</v>
      </c>
      <c r="M25" s="40" t="s">
        <v>79</v>
      </c>
      <c r="O25" s="5">
        <f t="shared" si="1"/>
        <v>2000</v>
      </c>
    </row>
    <row r="26" s="5" customFormat="1" ht="35" hidden="1" customHeight="1" spans="1:15">
      <c r="A26" s="25">
        <v>19</v>
      </c>
      <c r="B26" s="25" t="s">
        <v>80</v>
      </c>
      <c r="C26" s="25" t="s">
        <v>81</v>
      </c>
      <c r="D26" s="25" t="s">
        <v>82</v>
      </c>
      <c r="E26" s="25" t="s">
        <v>24</v>
      </c>
      <c r="F26" s="26">
        <v>176</v>
      </c>
      <c r="G26" s="26">
        <v>352000</v>
      </c>
      <c r="H26" s="26">
        <v>42240</v>
      </c>
      <c r="I26" s="26">
        <v>16896</v>
      </c>
      <c r="J26" s="26">
        <v>4224</v>
      </c>
      <c r="K26" s="26">
        <v>4224</v>
      </c>
      <c r="L26" s="26">
        <v>16896</v>
      </c>
      <c r="M26" s="40" t="s">
        <v>83</v>
      </c>
      <c r="O26" s="5">
        <f t="shared" si="1"/>
        <v>2000</v>
      </c>
    </row>
    <row r="27" s="5" customFormat="1" ht="35" hidden="1" customHeight="1" spans="1:15">
      <c r="A27" s="25">
        <v>20</v>
      </c>
      <c r="B27" s="25" t="s">
        <v>80</v>
      </c>
      <c r="C27" s="25" t="s">
        <v>84</v>
      </c>
      <c r="D27" s="25" t="s">
        <v>85</v>
      </c>
      <c r="E27" s="25" t="s">
        <v>24</v>
      </c>
      <c r="F27" s="26">
        <v>536</v>
      </c>
      <c r="G27" s="26">
        <v>1072000</v>
      </c>
      <c r="H27" s="26">
        <v>128640</v>
      </c>
      <c r="I27" s="26">
        <v>51456</v>
      </c>
      <c r="J27" s="26">
        <v>12864</v>
      </c>
      <c r="K27" s="26">
        <v>12864</v>
      </c>
      <c r="L27" s="26">
        <v>51456</v>
      </c>
      <c r="M27" s="40" t="s">
        <v>86</v>
      </c>
      <c r="O27" s="5">
        <f t="shared" si="1"/>
        <v>2000</v>
      </c>
    </row>
    <row r="28" s="5" customFormat="1" ht="35" hidden="1" customHeight="1" spans="1:15">
      <c r="A28" s="25">
        <v>21</v>
      </c>
      <c r="B28" s="25" t="s">
        <v>80</v>
      </c>
      <c r="C28" s="25" t="s">
        <v>87</v>
      </c>
      <c r="D28" s="25" t="s">
        <v>88</v>
      </c>
      <c r="E28" s="25" t="s">
        <v>89</v>
      </c>
      <c r="F28" s="26">
        <v>570</v>
      </c>
      <c r="G28" s="26">
        <v>1140000</v>
      </c>
      <c r="H28" s="26">
        <v>136800</v>
      </c>
      <c r="I28" s="26">
        <v>54720</v>
      </c>
      <c r="J28" s="26">
        <v>13680</v>
      </c>
      <c r="K28" s="26">
        <v>13680</v>
      </c>
      <c r="L28" s="26">
        <v>54720</v>
      </c>
      <c r="M28" s="40" t="s">
        <v>90</v>
      </c>
      <c r="O28" s="5">
        <f t="shared" si="1"/>
        <v>2000</v>
      </c>
    </row>
    <row r="29" s="5" customFormat="1" ht="35" hidden="1" customHeight="1" spans="1:15">
      <c r="A29" s="25">
        <v>22</v>
      </c>
      <c r="B29" s="25" t="s">
        <v>80</v>
      </c>
      <c r="C29" s="25" t="s">
        <v>91</v>
      </c>
      <c r="D29" s="25" t="s">
        <v>92</v>
      </c>
      <c r="E29" s="25" t="s">
        <v>44</v>
      </c>
      <c r="F29" s="26">
        <v>460</v>
      </c>
      <c r="G29" s="26">
        <v>920000</v>
      </c>
      <c r="H29" s="26">
        <v>110400</v>
      </c>
      <c r="I29" s="26">
        <v>44160</v>
      </c>
      <c r="J29" s="26">
        <v>11040</v>
      </c>
      <c r="K29" s="26">
        <v>11040</v>
      </c>
      <c r="L29" s="26">
        <v>44160</v>
      </c>
      <c r="M29" s="40" t="s">
        <v>93</v>
      </c>
      <c r="O29" s="5">
        <f t="shared" si="1"/>
        <v>2000</v>
      </c>
    </row>
    <row r="30" s="5" customFormat="1" ht="35" hidden="1" customHeight="1" spans="1:15">
      <c r="A30" s="25">
        <v>23</v>
      </c>
      <c r="B30" s="25" t="s">
        <v>80</v>
      </c>
      <c r="C30" s="25" t="s">
        <v>94</v>
      </c>
      <c r="D30" s="25" t="s">
        <v>95</v>
      </c>
      <c r="E30" s="25" t="s">
        <v>44</v>
      </c>
      <c r="F30" s="26">
        <v>240</v>
      </c>
      <c r="G30" s="26">
        <v>480000</v>
      </c>
      <c r="H30" s="26">
        <v>57600</v>
      </c>
      <c r="I30" s="26">
        <v>23040</v>
      </c>
      <c r="J30" s="26">
        <v>5760</v>
      </c>
      <c r="K30" s="26">
        <v>5760</v>
      </c>
      <c r="L30" s="26">
        <v>23040</v>
      </c>
      <c r="M30" s="40" t="s">
        <v>96</v>
      </c>
      <c r="O30" s="5">
        <f t="shared" si="1"/>
        <v>2000</v>
      </c>
    </row>
    <row r="31" s="5" customFormat="1" ht="35" hidden="1" customHeight="1" spans="1:15">
      <c r="A31" s="25">
        <v>24</v>
      </c>
      <c r="B31" s="25" t="s">
        <v>80</v>
      </c>
      <c r="C31" s="25" t="s">
        <v>97</v>
      </c>
      <c r="D31" s="25" t="s">
        <v>98</v>
      </c>
      <c r="E31" s="25" t="s">
        <v>99</v>
      </c>
      <c r="F31" s="26">
        <v>145.6</v>
      </c>
      <c r="G31" s="26">
        <v>291200</v>
      </c>
      <c r="H31" s="26">
        <v>34944</v>
      </c>
      <c r="I31" s="26">
        <v>13977.6</v>
      </c>
      <c r="J31" s="26">
        <v>3494.4</v>
      </c>
      <c r="K31" s="26">
        <v>3494.4</v>
      </c>
      <c r="L31" s="26">
        <v>13977.6</v>
      </c>
      <c r="M31" s="40" t="s">
        <v>100</v>
      </c>
      <c r="O31" s="5">
        <f t="shared" si="1"/>
        <v>2000</v>
      </c>
    </row>
    <row r="32" s="5" customFormat="1" ht="35" hidden="1" customHeight="1" spans="1:15">
      <c r="A32" s="25">
        <v>25</v>
      </c>
      <c r="B32" s="25" t="s">
        <v>80</v>
      </c>
      <c r="C32" s="25" t="s">
        <v>101</v>
      </c>
      <c r="D32" s="25" t="s">
        <v>102</v>
      </c>
      <c r="E32" s="25" t="s">
        <v>99</v>
      </c>
      <c r="F32" s="26">
        <v>402</v>
      </c>
      <c r="G32" s="26">
        <v>804000</v>
      </c>
      <c r="H32" s="26">
        <v>96480</v>
      </c>
      <c r="I32" s="26">
        <v>38592</v>
      </c>
      <c r="J32" s="26">
        <v>9648</v>
      </c>
      <c r="K32" s="26">
        <v>9648</v>
      </c>
      <c r="L32" s="26">
        <v>38592</v>
      </c>
      <c r="M32" s="40" t="s">
        <v>103</v>
      </c>
      <c r="O32" s="5">
        <f t="shared" si="1"/>
        <v>2000</v>
      </c>
    </row>
    <row r="33" s="5" customFormat="1" ht="35" hidden="1" customHeight="1" spans="1:15">
      <c r="A33" s="25">
        <v>26</v>
      </c>
      <c r="B33" s="25" t="s">
        <v>80</v>
      </c>
      <c r="C33" s="25" t="s">
        <v>101</v>
      </c>
      <c r="D33" s="25" t="s">
        <v>104</v>
      </c>
      <c r="E33" s="25" t="s">
        <v>99</v>
      </c>
      <c r="F33" s="26">
        <v>400</v>
      </c>
      <c r="G33" s="26">
        <v>800000</v>
      </c>
      <c r="H33" s="26">
        <v>96000</v>
      </c>
      <c r="I33" s="26">
        <v>38400</v>
      </c>
      <c r="J33" s="26">
        <v>9600</v>
      </c>
      <c r="K33" s="26">
        <v>9600</v>
      </c>
      <c r="L33" s="26">
        <v>38400</v>
      </c>
      <c r="M33" s="40" t="s">
        <v>105</v>
      </c>
      <c r="O33" s="5">
        <f t="shared" si="1"/>
        <v>2000</v>
      </c>
    </row>
    <row r="34" s="5" customFormat="1" ht="35" hidden="1" customHeight="1" spans="1:15">
      <c r="A34" s="25">
        <v>27</v>
      </c>
      <c r="B34" s="25" t="s">
        <v>106</v>
      </c>
      <c r="C34" s="25" t="s">
        <v>107</v>
      </c>
      <c r="D34" s="25" t="s">
        <v>108</v>
      </c>
      <c r="E34" s="25" t="s">
        <v>32</v>
      </c>
      <c r="F34" s="26">
        <v>780</v>
      </c>
      <c r="G34" s="26">
        <v>1560000</v>
      </c>
      <c r="H34" s="26">
        <v>187200</v>
      </c>
      <c r="I34" s="26">
        <v>74880</v>
      </c>
      <c r="J34" s="26">
        <v>18720</v>
      </c>
      <c r="K34" s="26">
        <v>18720</v>
      </c>
      <c r="L34" s="26">
        <v>74880</v>
      </c>
      <c r="M34" s="40" t="s">
        <v>109</v>
      </c>
      <c r="O34" s="5">
        <f t="shared" si="1"/>
        <v>2000</v>
      </c>
    </row>
    <row r="35" s="5" customFormat="1" ht="35" hidden="1" customHeight="1" spans="1:15">
      <c r="A35" s="25">
        <v>28</v>
      </c>
      <c r="B35" s="25" t="s">
        <v>106</v>
      </c>
      <c r="C35" s="25" t="s">
        <v>107</v>
      </c>
      <c r="D35" s="25" t="s">
        <v>110</v>
      </c>
      <c r="E35" s="25" t="s">
        <v>32</v>
      </c>
      <c r="F35" s="26">
        <v>280</v>
      </c>
      <c r="G35" s="26">
        <v>420000</v>
      </c>
      <c r="H35" s="26">
        <v>50400</v>
      </c>
      <c r="I35" s="26">
        <v>20160</v>
      </c>
      <c r="J35" s="26">
        <v>5040</v>
      </c>
      <c r="K35" s="26">
        <v>5040</v>
      </c>
      <c r="L35" s="26">
        <v>20160</v>
      </c>
      <c r="M35" s="40" t="s">
        <v>111</v>
      </c>
      <c r="O35" s="5">
        <f t="shared" si="1"/>
        <v>1500</v>
      </c>
    </row>
    <row r="36" s="5" customFormat="1" ht="35" customHeight="1" spans="1:15">
      <c r="A36" s="25">
        <v>29</v>
      </c>
      <c r="B36" s="25" t="s">
        <v>106</v>
      </c>
      <c r="C36" s="25" t="s">
        <v>107</v>
      </c>
      <c r="D36" s="25" t="s">
        <v>112</v>
      </c>
      <c r="E36" s="25" t="s">
        <v>32</v>
      </c>
      <c r="F36" s="26">
        <v>600</v>
      </c>
      <c r="G36" s="26">
        <v>540000</v>
      </c>
      <c r="H36" s="26">
        <v>64800</v>
      </c>
      <c r="I36" s="26">
        <v>25920</v>
      </c>
      <c r="J36" s="26">
        <v>6480</v>
      </c>
      <c r="K36" s="26">
        <v>6480</v>
      </c>
      <c r="L36" s="26">
        <v>25920</v>
      </c>
      <c r="M36" s="40" t="s">
        <v>113</v>
      </c>
      <c r="O36" s="5">
        <f t="shared" si="1"/>
        <v>900</v>
      </c>
    </row>
    <row r="37" s="5" customFormat="1" ht="35" hidden="1" customHeight="1" spans="1:15">
      <c r="A37" s="25">
        <v>30</v>
      </c>
      <c r="B37" s="25" t="s">
        <v>106</v>
      </c>
      <c r="C37" s="25" t="s">
        <v>107</v>
      </c>
      <c r="D37" s="25" t="s">
        <v>114</v>
      </c>
      <c r="E37" s="25" t="s">
        <v>32</v>
      </c>
      <c r="F37" s="26">
        <v>386</v>
      </c>
      <c r="G37" s="26">
        <v>772000</v>
      </c>
      <c r="H37" s="26">
        <v>92640</v>
      </c>
      <c r="I37" s="26">
        <v>37056</v>
      </c>
      <c r="J37" s="26">
        <v>9264</v>
      </c>
      <c r="K37" s="26">
        <v>9264</v>
      </c>
      <c r="L37" s="26">
        <v>37056</v>
      </c>
      <c r="M37" s="40" t="s">
        <v>115</v>
      </c>
      <c r="O37" s="5">
        <f t="shared" si="1"/>
        <v>2000</v>
      </c>
    </row>
    <row r="38" s="5" customFormat="1" ht="35" hidden="1" customHeight="1" spans="1:15">
      <c r="A38" s="25">
        <v>31</v>
      </c>
      <c r="B38" s="25" t="s">
        <v>116</v>
      </c>
      <c r="C38" s="25" t="s">
        <v>117</v>
      </c>
      <c r="D38" s="25" t="s">
        <v>118</v>
      </c>
      <c r="E38" s="25" t="s">
        <v>24</v>
      </c>
      <c r="F38" s="26">
        <v>152</v>
      </c>
      <c r="G38" s="26">
        <v>304000</v>
      </c>
      <c r="H38" s="26">
        <v>36480</v>
      </c>
      <c r="I38" s="26">
        <v>14592</v>
      </c>
      <c r="J38" s="26">
        <v>3648</v>
      </c>
      <c r="K38" s="26">
        <v>3648</v>
      </c>
      <c r="L38" s="26">
        <v>14592</v>
      </c>
      <c r="M38" s="40" t="s">
        <v>119</v>
      </c>
      <c r="O38" s="5">
        <f t="shared" si="1"/>
        <v>2000</v>
      </c>
    </row>
    <row r="39" s="5" customFormat="1" ht="35" hidden="1" customHeight="1" spans="1:15">
      <c r="A39" s="25">
        <v>32</v>
      </c>
      <c r="B39" s="25" t="s">
        <v>116</v>
      </c>
      <c r="C39" s="25" t="s">
        <v>120</v>
      </c>
      <c r="D39" s="25" t="s">
        <v>121</v>
      </c>
      <c r="E39" s="25" t="s">
        <v>24</v>
      </c>
      <c r="F39" s="26">
        <v>164</v>
      </c>
      <c r="G39" s="26">
        <v>328000</v>
      </c>
      <c r="H39" s="26">
        <v>39360</v>
      </c>
      <c r="I39" s="26">
        <v>15744</v>
      </c>
      <c r="J39" s="26">
        <v>3936</v>
      </c>
      <c r="K39" s="26">
        <v>3936</v>
      </c>
      <c r="L39" s="26">
        <v>15744</v>
      </c>
      <c r="M39" s="40" t="s">
        <v>122</v>
      </c>
      <c r="O39" s="5">
        <f t="shared" si="1"/>
        <v>2000</v>
      </c>
    </row>
    <row r="40" s="5" customFormat="1" ht="35" hidden="1" customHeight="1" spans="1:15">
      <c r="A40" s="25">
        <v>33</v>
      </c>
      <c r="B40" s="25" t="s">
        <v>116</v>
      </c>
      <c r="C40" s="25" t="s">
        <v>123</v>
      </c>
      <c r="D40" s="25" t="s">
        <v>124</v>
      </c>
      <c r="E40" s="25" t="s">
        <v>24</v>
      </c>
      <c r="F40" s="26">
        <v>160</v>
      </c>
      <c r="G40" s="26">
        <v>320000</v>
      </c>
      <c r="H40" s="26">
        <v>38400</v>
      </c>
      <c r="I40" s="26">
        <v>15360</v>
      </c>
      <c r="J40" s="26">
        <v>3840</v>
      </c>
      <c r="K40" s="26">
        <v>3840</v>
      </c>
      <c r="L40" s="26">
        <v>15360</v>
      </c>
      <c r="M40" s="40" t="s">
        <v>125</v>
      </c>
      <c r="O40" s="5">
        <f t="shared" si="1"/>
        <v>2000</v>
      </c>
    </row>
    <row r="41" s="5" customFormat="1" ht="35" hidden="1" customHeight="1" spans="1:15">
      <c r="A41" s="25">
        <v>34</v>
      </c>
      <c r="B41" s="25" t="s">
        <v>116</v>
      </c>
      <c r="C41" s="25" t="s">
        <v>126</v>
      </c>
      <c r="D41" s="25" t="s">
        <v>127</v>
      </c>
      <c r="E41" s="25" t="s">
        <v>24</v>
      </c>
      <c r="F41" s="26">
        <v>184</v>
      </c>
      <c r="G41" s="26">
        <v>368000</v>
      </c>
      <c r="H41" s="26">
        <v>44160</v>
      </c>
      <c r="I41" s="26">
        <v>17664</v>
      </c>
      <c r="J41" s="26">
        <v>4416</v>
      </c>
      <c r="K41" s="26">
        <v>4416</v>
      </c>
      <c r="L41" s="26">
        <v>17664</v>
      </c>
      <c r="M41" s="40" t="s">
        <v>128</v>
      </c>
      <c r="O41" s="5">
        <f t="shared" ref="O41:O72" si="2">G41/F41</f>
        <v>2000</v>
      </c>
    </row>
    <row r="42" s="5" customFormat="1" ht="35" hidden="1" customHeight="1" spans="1:15">
      <c r="A42" s="25">
        <v>35</v>
      </c>
      <c r="B42" s="25" t="s">
        <v>116</v>
      </c>
      <c r="C42" s="25" t="s">
        <v>129</v>
      </c>
      <c r="D42" s="25" t="s">
        <v>130</v>
      </c>
      <c r="E42" s="25" t="s">
        <v>24</v>
      </c>
      <c r="F42" s="26">
        <v>168</v>
      </c>
      <c r="G42" s="26">
        <v>336000</v>
      </c>
      <c r="H42" s="26">
        <v>40320</v>
      </c>
      <c r="I42" s="26">
        <v>16128</v>
      </c>
      <c r="J42" s="26">
        <v>4032</v>
      </c>
      <c r="K42" s="26">
        <v>4032</v>
      </c>
      <c r="L42" s="26">
        <v>16128</v>
      </c>
      <c r="M42" s="40" t="s">
        <v>131</v>
      </c>
      <c r="O42" s="5">
        <f t="shared" si="2"/>
        <v>2000</v>
      </c>
    </row>
    <row r="43" s="5" customFormat="1" ht="35" hidden="1" customHeight="1" spans="1:15">
      <c r="A43" s="25">
        <v>36</v>
      </c>
      <c r="B43" s="25" t="s">
        <v>116</v>
      </c>
      <c r="C43" s="25" t="s">
        <v>132</v>
      </c>
      <c r="D43" s="25" t="s">
        <v>133</v>
      </c>
      <c r="E43" s="25" t="s">
        <v>24</v>
      </c>
      <c r="F43" s="26">
        <v>166</v>
      </c>
      <c r="G43" s="26">
        <v>332000</v>
      </c>
      <c r="H43" s="26">
        <v>39840</v>
      </c>
      <c r="I43" s="26">
        <v>15936</v>
      </c>
      <c r="J43" s="26">
        <v>3984</v>
      </c>
      <c r="K43" s="26">
        <v>3984</v>
      </c>
      <c r="L43" s="26">
        <v>15936</v>
      </c>
      <c r="M43" s="40" t="s">
        <v>134</v>
      </c>
      <c r="O43" s="5">
        <f t="shared" si="2"/>
        <v>2000</v>
      </c>
    </row>
    <row r="44" s="5" customFormat="1" ht="35" hidden="1" customHeight="1" spans="1:15">
      <c r="A44" s="25">
        <v>37</v>
      </c>
      <c r="B44" s="25" t="s">
        <v>116</v>
      </c>
      <c r="C44" s="25" t="s">
        <v>135</v>
      </c>
      <c r="D44" s="25" t="s">
        <v>136</v>
      </c>
      <c r="E44" s="25" t="s">
        <v>24</v>
      </c>
      <c r="F44" s="26">
        <v>156</v>
      </c>
      <c r="G44" s="26">
        <v>312000</v>
      </c>
      <c r="H44" s="26">
        <v>37440</v>
      </c>
      <c r="I44" s="26">
        <v>14976</v>
      </c>
      <c r="J44" s="26">
        <v>3744</v>
      </c>
      <c r="K44" s="26">
        <v>3744</v>
      </c>
      <c r="L44" s="26">
        <v>14976</v>
      </c>
      <c r="M44" s="40" t="s">
        <v>137</v>
      </c>
      <c r="O44" s="5">
        <f t="shared" si="2"/>
        <v>2000</v>
      </c>
    </row>
    <row r="45" s="5" customFormat="1" ht="35" hidden="1" customHeight="1" spans="1:15">
      <c r="A45" s="25">
        <v>38</v>
      </c>
      <c r="B45" s="25" t="s">
        <v>116</v>
      </c>
      <c r="C45" s="25" t="s">
        <v>138</v>
      </c>
      <c r="D45" s="25" t="s">
        <v>139</v>
      </c>
      <c r="E45" s="25" t="s">
        <v>140</v>
      </c>
      <c r="F45" s="26">
        <v>150</v>
      </c>
      <c r="G45" s="26">
        <v>300000</v>
      </c>
      <c r="H45" s="26">
        <v>36000</v>
      </c>
      <c r="I45" s="26">
        <v>14400</v>
      </c>
      <c r="J45" s="26">
        <v>3600</v>
      </c>
      <c r="K45" s="26">
        <v>3600</v>
      </c>
      <c r="L45" s="26">
        <v>14400</v>
      </c>
      <c r="M45" s="40" t="s">
        <v>141</v>
      </c>
      <c r="O45" s="5">
        <f t="shared" si="2"/>
        <v>2000</v>
      </c>
    </row>
    <row r="46" s="5" customFormat="1" ht="35" hidden="1" customHeight="1" spans="1:15">
      <c r="A46" s="25">
        <v>39</v>
      </c>
      <c r="B46" s="25" t="s">
        <v>116</v>
      </c>
      <c r="C46" s="25" t="s">
        <v>142</v>
      </c>
      <c r="D46" s="25" t="s">
        <v>143</v>
      </c>
      <c r="E46" s="25" t="s">
        <v>140</v>
      </c>
      <c r="F46" s="26">
        <v>176</v>
      </c>
      <c r="G46" s="26">
        <v>352000</v>
      </c>
      <c r="H46" s="26">
        <v>42240</v>
      </c>
      <c r="I46" s="26">
        <v>16896</v>
      </c>
      <c r="J46" s="26">
        <v>4224</v>
      </c>
      <c r="K46" s="26">
        <v>4224</v>
      </c>
      <c r="L46" s="26">
        <v>16896</v>
      </c>
      <c r="M46" s="40" t="s">
        <v>144</v>
      </c>
      <c r="O46" s="5">
        <f t="shared" si="2"/>
        <v>2000</v>
      </c>
    </row>
    <row r="47" s="5" customFormat="1" ht="35" hidden="1" customHeight="1" spans="1:15">
      <c r="A47" s="25">
        <v>40</v>
      </c>
      <c r="B47" s="25" t="s">
        <v>116</v>
      </c>
      <c r="C47" s="25" t="s">
        <v>145</v>
      </c>
      <c r="D47" s="25" t="s">
        <v>146</v>
      </c>
      <c r="E47" s="25" t="s">
        <v>140</v>
      </c>
      <c r="F47" s="26">
        <v>152</v>
      </c>
      <c r="G47" s="26">
        <v>304000</v>
      </c>
      <c r="H47" s="26">
        <v>36480</v>
      </c>
      <c r="I47" s="26">
        <v>14592</v>
      </c>
      <c r="J47" s="26">
        <v>3648</v>
      </c>
      <c r="K47" s="26">
        <v>3648</v>
      </c>
      <c r="L47" s="26">
        <v>14592</v>
      </c>
      <c r="M47" s="40" t="s">
        <v>119</v>
      </c>
      <c r="O47" s="5">
        <f t="shared" si="2"/>
        <v>2000</v>
      </c>
    </row>
    <row r="48" s="5" customFormat="1" ht="35" hidden="1" customHeight="1" spans="1:15">
      <c r="A48" s="25">
        <v>41</v>
      </c>
      <c r="B48" s="25" t="s">
        <v>116</v>
      </c>
      <c r="C48" s="25" t="s">
        <v>147</v>
      </c>
      <c r="D48" s="25" t="s">
        <v>148</v>
      </c>
      <c r="E48" s="25" t="s">
        <v>140</v>
      </c>
      <c r="F48" s="26">
        <v>184</v>
      </c>
      <c r="G48" s="26">
        <v>368000</v>
      </c>
      <c r="H48" s="26">
        <v>44160</v>
      </c>
      <c r="I48" s="26">
        <v>17664</v>
      </c>
      <c r="J48" s="26">
        <v>4416</v>
      </c>
      <c r="K48" s="26">
        <v>4416</v>
      </c>
      <c r="L48" s="26">
        <v>17664</v>
      </c>
      <c r="M48" s="40" t="s">
        <v>149</v>
      </c>
      <c r="O48" s="5">
        <f t="shared" si="2"/>
        <v>2000</v>
      </c>
    </row>
    <row r="49" s="5" customFormat="1" ht="35" hidden="1" customHeight="1" spans="1:15">
      <c r="A49" s="25">
        <v>42</v>
      </c>
      <c r="B49" s="25" t="s">
        <v>116</v>
      </c>
      <c r="C49" s="25" t="s">
        <v>150</v>
      </c>
      <c r="D49" s="25" t="s">
        <v>151</v>
      </c>
      <c r="E49" s="25" t="s">
        <v>140</v>
      </c>
      <c r="F49" s="26">
        <v>150</v>
      </c>
      <c r="G49" s="26">
        <v>300000</v>
      </c>
      <c r="H49" s="26">
        <v>36000</v>
      </c>
      <c r="I49" s="26">
        <v>14400</v>
      </c>
      <c r="J49" s="26">
        <v>3600</v>
      </c>
      <c r="K49" s="26">
        <v>3600</v>
      </c>
      <c r="L49" s="26">
        <v>14400</v>
      </c>
      <c r="M49" s="40" t="s">
        <v>152</v>
      </c>
      <c r="O49" s="5">
        <f t="shared" si="2"/>
        <v>2000</v>
      </c>
    </row>
    <row r="50" s="5" customFormat="1" ht="35" hidden="1" customHeight="1" spans="1:15">
      <c r="A50" s="25">
        <v>43</v>
      </c>
      <c r="B50" s="25" t="s">
        <v>116</v>
      </c>
      <c r="C50" s="25" t="s">
        <v>153</v>
      </c>
      <c r="D50" s="25" t="s">
        <v>154</v>
      </c>
      <c r="E50" s="25" t="s">
        <v>140</v>
      </c>
      <c r="F50" s="26">
        <v>172</v>
      </c>
      <c r="G50" s="26">
        <v>344000</v>
      </c>
      <c r="H50" s="26">
        <v>41280</v>
      </c>
      <c r="I50" s="26">
        <v>16512</v>
      </c>
      <c r="J50" s="26">
        <v>4128</v>
      </c>
      <c r="K50" s="26">
        <v>4128</v>
      </c>
      <c r="L50" s="26">
        <v>16512</v>
      </c>
      <c r="M50" s="40" t="s">
        <v>155</v>
      </c>
      <c r="O50" s="5">
        <f t="shared" si="2"/>
        <v>2000</v>
      </c>
    </row>
    <row r="51" s="5" customFormat="1" ht="35" hidden="1" customHeight="1" spans="1:15">
      <c r="A51" s="25">
        <v>44</v>
      </c>
      <c r="B51" s="25" t="s">
        <v>116</v>
      </c>
      <c r="C51" s="25" t="s">
        <v>156</v>
      </c>
      <c r="D51" s="25" t="s">
        <v>157</v>
      </c>
      <c r="E51" s="25" t="s">
        <v>140</v>
      </c>
      <c r="F51" s="26">
        <v>164</v>
      </c>
      <c r="G51" s="26">
        <v>328000</v>
      </c>
      <c r="H51" s="26">
        <v>39360</v>
      </c>
      <c r="I51" s="26">
        <v>15744</v>
      </c>
      <c r="J51" s="26">
        <v>3936</v>
      </c>
      <c r="K51" s="26">
        <v>3936</v>
      </c>
      <c r="L51" s="26">
        <v>15744</v>
      </c>
      <c r="M51" s="40" t="s">
        <v>158</v>
      </c>
      <c r="O51" s="5">
        <f t="shared" si="2"/>
        <v>2000</v>
      </c>
    </row>
    <row r="52" s="5" customFormat="1" ht="35" hidden="1" customHeight="1" spans="1:15">
      <c r="A52" s="25">
        <v>45</v>
      </c>
      <c r="B52" s="25" t="s">
        <v>116</v>
      </c>
      <c r="C52" s="25" t="s">
        <v>123</v>
      </c>
      <c r="D52" s="25" t="s">
        <v>159</v>
      </c>
      <c r="E52" s="25" t="s">
        <v>32</v>
      </c>
      <c r="F52" s="26">
        <v>164</v>
      </c>
      <c r="G52" s="26">
        <v>328000</v>
      </c>
      <c r="H52" s="26">
        <v>39360</v>
      </c>
      <c r="I52" s="26">
        <v>15744</v>
      </c>
      <c r="J52" s="26">
        <v>3936</v>
      </c>
      <c r="K52" s="26">
        <v>3936</v>
      </c>
      <c r="L52" s="26">
        <v>15744</v>
      </c>
      <c r="M52" s="40" t="s">
        <v>160</v>
      </c>
      <c r="O52" s="5">
        <f t="shared" si="2"/>
        <v>2000</v>
      </c>
    </row>
    <row r="53" s="5" customFormat="1" ht="35" hidden="1" customHeight="1" spans="1:15">
      <c r="A53" s="25">
        <v>46</v>
      </c>
      <c r="B53" s="25" t="s">
        <v>116</v>
      </c>
      <c r="C53" s="25" t="s">
        <v>138</v>
      </c>
      <c r="D53" s="25" t="s">
        <v>161</v>
      </c>
      <c r="E53" s="25" t="s">
        <v>32</v>
      </c>
      <c r="F53" s="26">
        <v>146</v>
      </c>
      <c r="G53" s="26">
        <v>292000</v>
      </c>
      <c r="H53" s="26">
        <v>35040</v>
      </c>
      <c r="I53" s="26">
        <v>14016</v>
      </c>
      <c r="J53" s="26">
        <v>3504</v>
      </c>
      <c r="K53" s="26">
        <v>3504</v>
      </c>
      <c r="L53" s="26">
        <v>14016</v>
      </c>
      <c r="M53" s="40" t="s">
        <v>162</v>
      </c>
      <c r="O53" s="5">
        <f t="shared" si="2"/>
        <v>2000</v>
      </c>
    </row>
    <row r="54" s="5" customFormat="1" ht="35" hidden="1" customHeight="1" spans="1:15">
      <c r="A54" s="25">
        <v>47</v>
      </c>
      <c r="B54" s="25" t="s">
        <v>116</v>
      </c>
      <c r="C54" s="25" t="s">
        <v>156</v>
      </c>
      <c r="D54" s="25" t="s">
        <v>163</v>
      </c>
      <c r="E54" s="25" t="s">
        <v>32</v>
      </c>
      <c r="F54" s="26">
        <v>156</v>
      </c>
      <c r="G54" s="26">
        <v>312000</v>
      </c>
      <c r="H54" s="26">
        <v>37440</v>
      </c>
      <c r="I54" s="26">
        <v>14976</v>
      </c>
      <c r="J54" s="26">
        <v>3744</v>
      </c>
      <c r="K54" s="26">
        <v>3744</v>
      </c>
      <c r="L54" s="26">
        <v>14976</v>
      </c>
      <c r="M54" s="40" t="s">
        <v>164</v>
      </c>
      <c r="O54" s="5">
        <f t="shared" si="2"/>
        <v>2000</v>
      </c>
    </row>
    <row r="55" s="5" customFormat="1" ht="35" hidden="1" customHeight="1" spans="1:15">
      <c r="A55" s="25">
        <v>48</v>
      </c>
      <c r="B55" s="25" t="s">
        <v>116</v>
      </c>
      <c r="C55" s="25" t="s">
        <v>165</v>
      </c>
      <c r="D55" s="25" t="s">
        <v>166</v>
      </c>
      <c r="E55" s="25" t="s">
        <v>32</v>
      </c>
      <c r="F55" s="26">
        <v>168</v>
      </c>
      <c r="G55" s="26">
        <v>336000</v>
      </c>
      <c r="H55" s="26">
        <v>40320</v>
      </c>
      <c r="I55" s="26">
        <v>16128</v>
      </c>
      <c r="J55" s="26">
        <v>4032</v>
      </c>
      <c r="K55" s="26">
        <v>4032</v>
      </c>
      <c r="L55" s="26">
        <v>16128</v>
      </c>
      <c r="M55" s="40" t="s">
        <v>167</v>
      </c>
      <c r="O55" s="5">
        <f t="shared" si="2"/>
        <v>2000</v>
      </c>
    </row>
    <row r="56" s="5" customFormat="1" ht="35" hidden="1" customHeight="1" spans="1:15">
      <c r="A56" s="25">
        <v>49</v>
      </c>
      <c r="B56" s="25" t="s">
        <v>116</v>
      </c>
      <c r="C56" s="25" t="s">
        <v>168</v>
      </c>
      <c r="D56" s="25" t="s">
        <v>169</v>
      </c>
      <c r="E56" s="25" t="s">
        <v>32</v>
      </c>
      <c r="F56" s="26">
        <v>165.4</v>
      </c>
      <c r="G56" s="26">
        <v>330800</v>
      </c>
      <c r="H56" s="26">
        <v>39696</v>
      </c>
      <c r="I56" s="26">
        <v>15878.4</v>
      </c>
      <c r="J56" s="26">
        <v>3969.6</v>
      </c>
      <c r="K56" s="26">
        <v>3969.6</v>
      </c>
      <c r="L56" s="26">
        <v>15878.4</v>
      </c>
      <c r="M56" s="40" t="s">
        <v>170</v>
      </c>
      <c r="O56" s="5">
        <f t="shared" si="2"/>
        <v>2000</v>
      </c>
    </row>
    <row r="57" s="5" customFormat="1" ht="35" hidden="1" customHeight="1" spans="1:15">
      <c r="A57" s="25">
        <v>50</v>
      </c>
      <c r="B57" s="25" t="s">
        <v>116</v>
      </c>
      <c r="C57" s="25" t="s">
        <v>171</v>
      </c>
      <c r="D57" s="25" t="s">
        <v>172</v>
      </c>
      <c r="E57" s="25" t="s">
        <v>32</v>
      </c>
      <c r="F57" s="26">
        <v>192.4</v>
      </c>
      <c r="G57" s="26">
        <v>384800</v>
      </c>
      <c r="H57" s="26">
        <v>46176</v>
      </c>
      <c r="I57" s="26">
        <v>18470.4</v>
      </c>
      <c r="J57" s="26">
        <v>4617.6</v>
      </c>
      <c r="K57" s="26">
        <v>4617.6</v>
      </c>
      <c r="L57" s="26">
        <v>18470.4</v>
      </c>
      <c r="M57" s="40" t="s">
        <v>173</v>
      </c>
      <c r="O57" s="5">
        <f t="shared" si="2"/>
        <v>2000</v>
      </c>
    </row>
    <row r="58" s="5" customFormat="1" ht="35" hidden="1" customHeight="1" spans="1:15">
      <c r="A58" s="25">
        <v>51</v>
      </c>
      <c r="B58" s="25" t="s">
        <v>116</v>
      </c>
      <c r="C58" s="25" t="s">
        <v>174</v>
      </c>
      <c r="D58" s="25" t="s">
        <v>175</v>
      </c>
      <c r="E58" s="25" t="s">
        <v>32</v>
      </c>
      <c r="F58" s="26">
        <v>148</v>
      </c>
      <c r="G58" s="26">
        <v>296000</v>
      </c>
      <c r="H58" s="26">
        <v>35520</v>
      </c>
      <c r="I58" s="26">
        <v>14208</v>
      </c>
      <c r="J58" s="26">
        <v>3552</v>
      </c>
      <c r="K58" s="26">
        <v>3552</v>
      </c>
      <c r="L58" s="26">
        <v>14208</v>
      </c>
      <c r="M58" s="40" t="s">
        <v>176</v>
      </c>
      <c r="O58" s="5">
        <f t="shared" si="2"/>
        <v>2000</v>
      </c>
    </row>
    <row r="59" s="5" customFormat="1" ht="35" hidden="1" customHeight="1" spans="1:15">
      <c r="A59" s="25">
        <v>52</v>
      </c>
      <c r="B59" s="25" t="s">
        <v>116</v>
      </c>
      <c r="C59" s="25" t="s">
        <v>177</v>
      </c>
      <c r="D59" s="25" t="s">
        <v>178</v>
      </c>
      <c r="E59" s="25" t="s">
        <v>32</v>
      </c>
      <c r="F59" s="26">
        <v>168.6</v>
      </c>
      <c r="G59" s="26">
        <v>337200</v>
      </c>
      <c r="H59" s="26">
        <v>40464</v>
      </c>
      <c r="I59" s="26">
        <v>16185.6</v>
      </c>
      <c r="J59" s="26">
        <v>4046.4</v>
      </c>
      <c r="K59" s="26">
        <v>4046.4</v>
      </c>
      <c r="L59" s="26">
        <v>16185.6</v>
      </c>
      <c r="M59" s="40" t="s">
        <v>179</v>
      </c>
      <c r="O59" s="5">
        <f t="shared" si="2"/>
        <v>2000</v>
      </c>
    </row>
    <row r="60" s="5" customFormat="1" ht="35" hidden="1" customHeight="1" spans="1:15">
      <c r="A60" s="25">
        <v>53</v>
      </c>
      <c r="B60" s="25" t="s">
        <v>116</v>
      </c>
      <c r="C60" s="25" t="s">
        <v>180</v>
      </c>
      <c r="D60" s="25" t="s">
        <v>181</v>
      </c>
      <c r="E60" s="25" t="s">
        <v>32</v>
      </c>
      <c r="F60" s="26">
        <v>194.6</v>
      </c>
      <c r="G60" s="26">
        <v>389200</v>
      </c>
      <c r="H60" s="26">
        <v>46704</v>
      </c>
      <c r="I60" s="26">
        <v>18681.6</v>
      </c>
      <c r="J60" s="26">
        <v>4670.4</v>
      </c>
      <c r="K60" s="26">
        <v>4670.4</v>
      </c>
      <c r="L60" s="26">
        <v>18681.6</v>
      </c>
      <c r="M60" s="40" t="s">
        <v>182</v>
      </c>
      <c r="O60" s="5">
        <f t="shared" si="2"/>
        <v>2000</v>
      </c>
    </row>
    <row r="61" s="5" customFormat="1" ht="35" hidden="1" customHeight="1" spans="1:15">
      <c r="A61" s="25">
        <v>54</v>
      </c>
      <c r="B61" s="25" t="s">
        <v>116</v>
      </c>
      <c r="C61" s="25" t="s">
        <v>183</v>
      </c>
      <c r="D61" s="25" t="s">
        <v>184</v>
      </c>
      <c r="E61" s="25" t="s">
        <v>32</v>
      </c>
      <c r="F61" s="26">
        <v>216.8</v>
      </c>
      <c r="G61" s="26">
        <v>433600</v>
      </c>
      <c r="H61" s="26">
        <v>52032</v>
      </c>
      <c r="I61" s="26">
        <v>20812.8</v>
      </c>
      <c r="J61" s="26">
        <v>5203.2</v>
      </c>
      <c r="K61" s="26">
        <v>5203.2</v>
      </c>
      <c r="L61" s="26">
        <v>20812.8</v>
      </c>
      <c r="M61" s="40" t="s">
        <v>185</v>
      </c>
      <c r="O61" s="5">
        <f t="shared" si="2"/>
        <v>2000</v>
      </c>
    </row>
    <row r="62" s="5" customFormat="1" ht="35" hidden="1" customHeight="1" spans="1:15">
      <c r="A62" s="25">
        <v>55</v>
      </c>
      <c r="B62" s="25" t="s">
        <v>116</v>
      </c>
      <c r="C62" s="25" t="s">
        <v>186</v>
      </c>
      <c r="D62" s="25" t="s">
        <v>187</v>
      </c>
      <c r="E62" s="25" t="s">
        <v>32</v>
      </c>
      <c r="F62" s="26">
        <v>175.2</v>
      </c>
      <c r="G62" s="26">
        <v>350400</v>
      </c>
      <c r="H62" s="26">
        <v>42048</v>
      </c>
      <c r="I62" s="26">
        <v>16819.2</v>
      </c>
      <c r="J62" s="26">
        <v>4204.8</v>
      </c>
      <c r="K62" s="26">
        <v>4204.8</v>
      </c>
      <c r="L62" s="26">
        <v>16819.2</v>
      </c>
      <c r="M62" s="40" t="s">
        <v>188</v>
      </c>
      <c r="O62" s="5">
        <f t="shared" si="2"/>
        <v>2000</v>
      </c>
    </row>
    <row r="63" s="5" customFormat="1" ht="35" hidden="1" customHeight="1" spans="1:15">
      <c r="A63" s="25">
        <v>56</v>
      </c>
      <c r="B63" s="25" t="s">
        <v>116</v>
      </c>
      <c r="C63" s="25" t="s">
        <v>189</v>
      </c>
      <c r="D63" s="25" t="s">
        <v>190</v>
      </c>
      <c r="E63" s="25" t="s">
        <v>32</v>
      </c>
      <c r="F63" s="26">
        <v>185.2</v>
      </c>
      <c r="G63" s="26">
        <v>370400</v>
      </c>
      <c r="H63" s="26">
        <v>44448</v>
      </c>
      <c r="I63" s="26">
        <v>17779.2</v>
      </c>
      <c r="J63" s="26">
        <v>4444.8</v>
      </c>
      <c r="K63" s="26">
        <v>4444.8</v>
      </c>
      <c r="L63" s="26">
        <v>17779.2</v>
      </c>
      <c r="M63" s="40" t="s">
        <v>191</v>
      </c>
      <c r="O63" s="5">
        <f t="shared" si="2"/>
        <v>2000</v>
      </c>
    </row>
    <row r="64" s="5" customFormat="1" ht="35" hidden="1" customHeight="1" spans="1:15">
      <c r="A64" s="25">
        <v>57</v>
      </c>
      <c r="B64" s="25" t="s">
        <v>116</v>
      </c>
      <c r="C64" s="25" t="s">
        <v>142</v>
      </c>
      <c r="D64" s="25" t="s">
        <v>192</v>
      </c>
      <c r="E64" s="25" t="s">
        <v>32</v>
      </c>
      <c r="F64" s="26">
        <v>196.4</v>
      </c>
      <c r="G64" s="26">
        <v>392800</v>
      </c>
      <c r="H64" s="26">
        <v>47136</v>
      </c>
      <c r="I64" s="26">
        <v>18854.4</v>
      </c>
      <c r="J64" s="26">
        <v>4713.6</v>
      </c>
      <c r="K64" s="26">
        <v>4713.6</v>
      </c>
      <c r="L64" s="26">
        <v>18854.4</v>
      </c>
      <c r="M64" s="40" t="s">
        <v>193</v>
      </c>
      <c r="O64" s="5">
        <f t="shared" si="2"/>
        <v>2000</v>
      </c>
    </row>
    <row r="65" s="5" customFormat="1" ht="35" hidden="1" customHeight="1" spans="1:15">
      <c r="A65" s="25">
        <v>58</v>
      </c>
      <c r="B65" s="25" t="s">
        <v>116</v>
      </c>
      <c r="C65" s="25" t="s">
        <v>194</v>
      </c>
      <c r="D65" s="25" t="s">
        <v>195</v>
      </c>
      <c r="E65" s="25" t="s">
        <v>32</v>
      </c>
      <c r="F65" s="26">
        <v>170.6</v>
      </c>
      <c r="G65" s="26">
        <v>341200</v>
      </c>
      <c r="H65" s="26">
        <v>40944</v>
      </c>
      <c r="I65" s="26">
        <v>16377.6</v>
      </c>
      <c r="J65" s="26">
        <v>4094.4</v>
      </c>
      <c r="K65" s="26">
        <v>4094.4</v>
      </c>
      <c r="L65" s="26">
        <v>16377.6</v>
      </c>
      <c r="M65" s="40" t="s">
        <v>196</v>
      </c>
      <c r="O65" s="5">
        <f t="shared" si="2"/>
        <v>2000</v>
      </c>
    </row>
    <row r="66" s="5" customFormat="1" ht="35" hidden="1" customHeight="1" spans="1:15">
      <c r="A66" s="25">
        <v>59</v>
      </c>
      <c r="B66" s="25" t="s">
        <v>116</v>
      </c>
      <c r="C66" s="25" t="s">
        <v>145</v>
      </c>
      <c r="D66" s="25" t="s">
        <v>197</v>
      </c>
      <c r="E66" s="25" t="s">
        <v>32</v>
      </c>
      <c r="F66" s="26">
        <v>232.6</v>
      </c>
      <c r="G66" s="26">
        <v>465200</v>
      </c>
      <c r="H66" s="26">
        <v>55824</v>
      </c>
      <c r="I66" s="26">
        <v>22329.6</v>
      </c>
      <c r="J66" s="26">
        <v>5582.4</v>
      </c>
      <c r="K66" s="26">
        <v>5582.4</v>
      </c>
      <c r="L66" s="26">
        <v>22329.6</v>
      </c>
      <c r="M66" s="40" t="s">
        <v>198</v>
      </c>
      <c r="O66" s="5">
        <f t="shared" si="2"/>
        <v>2000</v>
      </c>
    </row>
    <row r="67" s="5" customFormat="1" ht="35" hidden="1" customHeight="1" spans="1:15">
      <c r="A67" s="25">
        <v>60</v>
      </c>
      <c r="B67" s="25" t="s">
        <v>116</v>
      </c>
      <c r="C67" s="25" t="s">
        <v>199</v>
      </c>
      <c r="D67" s="25" t="s">
        <v>200</v>
      </c>
      <c r="E67" s="25" t="s">
        <v>32</v>
      </c>
      <c r="F67" s="26">
        <v>157.4</v>
      </c>
      <c r="G67" s="26">
        <v>314800</v>
      </c>
      <c r="H67" s="26">
        <v>37776</v>
      </c>
      <c r="I67" s="26">
        <v>15110.4</v>
      </c>
      <c r="J67" s="26">
        <v>3777.6</v>
      </c>
      <c r="K67" s="26">
        <v>3777.6</v>
      </c>
      <c r="L67" s="26">
        <v>15110.4</v>
      </c>
      <c r="M67" s="40" t="s">
        <v>201</v>
      </c>
      <c r="O67" s="5">
        <f t="shared" si="2"/>
        <v>2000</v>
      </c>
    </row>
    <row r="68" s="5" customFormat="1" ht="35" hidden="1" customHeight="1" spans="1:15">
      <c r="A68" s="25">
        <v>61</v>
      </c>
      <c r="B68" s="25" t="s">
        <v>116</v>
      </c>
      <c r="C68" s="25" t="s">
        <v>202</v>
      </c>
      <c r="D68" s="25" t="s">
        <v>203</v>
      </c>
      <c r="E68" s="25" t="s">
        <v>32</v>
      </c>
      <c r="F68" s="26">
        <v>169.4</v>
      </c>
      <c r="G68" s="26">
        <v>338800</v>
      </c>
      <c r="H68" s="26">
        <v>40656</v>
      </c>
      <c r="I68" s="26">
        <v>16262.4</v>
      </c>
      <c r="J68" s="26">
        <v>4065.6</v>
      </c>
      <c r="K68" s="26">
        <v>4065.6</v>
      </c>
      <c r="L68" s="26">
        <v>16262.4</v>
      </c>
      <c r="M68" s="40" t="s">
        <v>204</v>
      </c>
      <c r="O68" s="5">
        <f t="shared" si="2"/>
        <v>2000</v>
      </c>
    </row>
    <row r="69" s="5" customFormat="1" ht="35" hidden="1" customHeight="1" spans="1:15">
      <c r="A69" s="25">
        <v>62</v>
      </c>
      <c r="B69" s="25" t="s">
        <v>116</v>
      </c>
      <c r="C69" s="25" t="s">
        <v>205</v>
      </c>
      <c r="D69" s="25" t="s">
        <v>206</v>
      </c>
      <c r="E69" s="25" t="s">
        <v>32</v>
      </c>
      <c r="F69" s="26">
        <v>184.8</v>
      </c>
      <c r="G69" s="26">
        <v>369600</v>
      </c>
      <c r="H69" s="26">
        <v>44352</v>
      </c>
      <c r="I69" s="26">
        <v>17740.8</v>
      </c>
      <c r="J69" s="26">
        <v>4435.2</v>
      </c>
      <c r="K69" s="26">
        <v>4435.2</v>
      </c>
      <c r="L69" s="26">
        <v>17740.8</v>
      </c>
      <c r="M69" s="40" t="s">
        <v>207</v>
      </c>
      <c r="O69" s="5">
        <f t="shared" si="2"/>
        <v>2000</v>
      </c>
    </row>
    <row r="70" s="5" customFormat="1" ht="35" hidden="1" customHeight="1" spans="1:15">
      <c r="A70" s="25">
        <v>63</v>
      </c>
      <c r="B70" s="25" t="s">
        <v>116</v>
      </c>
      <c r="C70" s="25" t="s">
        <v>208</v>
      </c>
      <c r="D70" s="25" t="s">
        <v>209</v>
      </c>
      <c r="E70" s="25" t="s">
        <v>32</v>
      </c>
      <c r="F70" s="26">
        <v>192.6</v>
      </c>
      <c r="G70" s="26">
        <v>385200</v>
      </c>
      <c r="H70" s="26">
        <v>46224</v>
      </c>
      <c r="I70" s="26">
        <v>18489.6</v>
      </c>
      <c r="J70" s="26">
        <v>4622.4</v>
      </c>
      <c r="K70" s="26">
        <v>4622.4</v>
      </c>
      <c r="L70" s="26">
        <v>18489.6</v>
      </c>
      <c r="M70" s="40" t="s">
        <v>210</v>
      </c>
      <c r="O70" s="5">
        <f t="shared" si="2"/>
        <v>2000</v>
      </c>
    </row>
    <row r="71" s="5" customFormat="1" ht="35" hidden="1" customHeight="1" spans="1:15">
      <c r="A71" s="25">
        <v>64</v>
      </c>
      <c r="B71" s="25" t="s">
        <v>116</v>
      </c>
      <c r="C71" s="25" t="s">
        <v>211</v>
      </c>
      <c r="D71" s="25" t="s">
        <v>212</v>
      </c>
      <c r="E71" s="25" t="s">
        <v>32</v>
      </c>
      <c r="F71" s="26">
        <v>213</v>
      </c>
      <c r="G71" s="26">
        <v>426000</v>
      </c>
      <c r="H71" s="26">
        <v>51120</v>
      </c>
      <c r="I71" s="26">
        <v>20448</v>
      </c>
      <c r="J71" s="26">
        <v>5112</v>
      </c>
      <c r="K71" s="26">
        <v>5112</v>
      </c>
      <c r="L71" s="26">
        <v>20448</v>
      </c>
      <c r="M71" s="40" t="s">
        <v>213</v>
      </c>
      <c r="O71" s="5">
        <f t="shared" si="2"/>
        <v>2000</v>
      </c>
    </row>
    <row r="72" s="5" customFormat="1" ht="35" hidden="1" customHeight="1" spans="1:15">
      <c r="A72" s="25">
        <v>65</v>
      </c>
      <c r="B72" s="25" t="s">
        <v>214</v>
      </c>
      <c r="C72" s="25" t="s">
        <v>215</v>
      </c>
      <c r="D72" s="25" t="s">
        <v>216</v>
      </c>
      <c r="E72" s="25" t="s">
        <v>32</v>
      </c>
      <c r="F72" s="26">
        <v>167</v>
      </c>
      <c r="G72" s="26">
        <v>250500</v>
      </c>
      <c r="H72" s="26">
        <v>30060</v>
      </c>
      <c r="I72" s="26">
        <v>12024</v>
      </c>
      <c r="J72" s="26">
        <v>3006</v>
      </c>
      <c r="K72" s="26">
        <v>3006</v>
      </c>
      <c r="L72" s="26">
        <v>12024</v>
      </c>
      <c r="M72" s="40" t="s">
        <v>217</v>
      </c>
      <c r="O72" s="5">
        <f t="shared" si="2"/>
        <v>1500</v>
      </c>
    </row>
    <row r="73" s="5" customFormat="1" ht="35" hidden="1" customHeight="1" spans="1:15">
      <c r="A73" s="25">
        <v>66</v>
      </c>
      <c r="B73" s="25" t="s">
        <v>214</v>
      </c>
      <c r="C73" s="25" t="s">
        <v>215</v>
      </c>
      <c r="D73" s="25" t="s">
        <v>218</v>
      </c>
      <c r="E73" s="25" t="s">
        <v>32</v>
      </c>
      <c r="F73" s="26">
        <v>1029</v>
      </c>
      <c r="G73" s="26">
        <v>1543500</v>
      </c>
      <c r="H73" s="26">
        <v>185220</v>
      </c>
      <c r="I73" s="26">
        <v>74088</v>
      </c>
      <c r="J73" s="26">
        <v>18522</v>
      </c>
      <c r="K73" s="26">
        <v>18522</v>
      </c>
      <c r="L73" s="26">
        <v>74088</v>
      </c>
      <c r="M73" s="40" t="s">
        <v>219</v>
      </c>
      <c r="O73" s="5">
        <f t="shared" ref="O73:O99" si="3">G73/F73</f>
        <v>1500</v>
      </c>
    </row>
    <row r="74" s="5" customFormat="1" ht="35" hidden="1" customHeight="1" spans="1:15">
      <c r="A74" s="25">
        <v>67</v>
      </c>
      <c r="B74" s="25" t="s">
        <v>214</v>
      </c>
      <c r="C74" s="25" t="s">
        <v>215</v>
      </c>
      <c r="D74" s="25" t="s">
        <v>220</v>
      </c>
      <c r="E74" s="25" t="s">
        <v>32</v>
      </c>
      <c r="F74" s="26">
        <v>371</v>
      </c>
      <c r="G74" s="26">
        <v>556500</v>
      </c>
      <c r="H74" s="26">
        <v>66780</v>
      </c>
      <c r="I74" s="26">
        <v>26712</v>
      </c>
      <c r="J74" s="26">
        <v>6678</v>
      </c>
      <c r="K74" s="26">
        <v>6678</v>
      </c>
      <c r="L74" s="26">
        <v>26712</v>
      </c>
      <c r="M74" s="40" t="s">
        <v>221</v>
      </c>
      <c r="O74" s="5">
        <f t="shared" si="3"/>
        <v>1500</v>
      </c>
    </row>
    <row r="75" s="5" customFormat="1" ht="35" hidden="1" customHeight="1" spans="1:15">
      <c r="A75" s="25">
        <v>68</v>
      </c>
      <c r="B75" s="25" t="s">
        <v>222</v>
      </c>
      <c r="C75" s="25" t="s">
        <v>223</v>
      </c>
      <c r="D75" s="25" t="s">
        <v>224</v>
      </c>
      <c r="E75" s="25" t="s">
        <v>48</v>
      </c>
      <c r="F75" s="26">
        <v>240</v>
      </c>
      <c r="G75" s="26">
        <v>480000</v>
      </c>
      <c r="H75" s="26">
        <v>57600</v>
      </c>
      <c r="I75" s="26">
        <v>23040</v>
      </c>
      <c r="J75" s="26">
        <v>5760</v>
      </c>
      <c r="K75" s="26">
        <v>5760</v>
      </c>
      <c r="L75" s="26">
        <v>23040</v>
      </c>
      <c r="M75" s="40" t="s">
        <v>225</v>
      </c>
      <c r="O75" s="5">
        <f t="shared" si="3"/>
        <v>2000</v>
      </c>
    </row>
    <row r="76" s="5" customFormat="1" ht="35" hidden="1" customHeight="1" spans="1:15">
      <c r="A76" s="25">
        <v>69</v>
      </c>
      <c r="B76" s="25" t="s">
        <v>222</v>
      </c>
      <c r="C76" s="25" t="s">
        <v>226</v>
      </c>
      <c r="D76" s="25" t="s">
        <v>227</v>
      </c>
      <c r="E76" s="25" t="s">
        <v>48</v>
      </c>
      <c r="F76" s="26">
        <v>556</v>
      </c>
      <c r="G76" s="26">
        <v>1112000</v>
      </c>
      <c r="H76" s="26">
        <v>133440</v>
      </c>
      <c r="I76" s="26">
        <v>53376</v>
      </c>
      <c r="J76" s="26">
        <v>13344</v>
      </c>
      <c r="K76" s="26">
        <v>13344</v>
      </c>
      <c r="L76" s="26">
        <v>53376</v>
      </c>
      <c r="M76" s="40" t="s">
        <v>228</v>
      </c>
      <c r="O76" s="5">
        <f t="shared" si="3"/>
        <v>2000</v>
      </c>
    </row>
    <row r="77" s="5" customFormat="1" ht="35" hidden="1" customHeight="1" spans="1:15">
      <c r="A77" s="25">
        <v>70</v>
      </c>
      <c r="B77" s="25" t="s">
        <v>222</v>
      </c>
      <c r="C77" s="25" t="s">
        <v>211</v>
      </c>
      <c r="D77" s="25" t="s">
        <v>229</v>
      </c>
      <c r="E77" s="25" t="s">
        <v>48</v>
      </c>
      <c r="F77" s="26">
        <v>454</v>
      </c>
      <c r="G77" s="26">
        <v>908000</v>
      </c>
      <c r="H77" s="26">
        <v>108960</v>
      </c>
      <c r="I77" s="26">
        <v>43584</v>
      </c>
      <c r="J77" s="26">
        <v>10896</v>
      </c>
      <c r="K77" s="26">
        <v>10896</v>
      </c>
      <c r="L77" s="26">
        <v>43584</v>
      </c>
      <c r="M77" s="40" t="s">
        <v>230</v>
      </c>
      <c r="O77" s="5">
        <f t="shared" si="3"/>
        <v>2000</v>
      </c>
    </row>
    <row r="78" s="5" customFormat="1" ht="35" hidden="1" customHeight="1" spans="1:15">
      <c r="A78" s="25">
        <v>71</v>
      </c>
      <c r="B78" s="25" t="s">
        <v>222</v>
      </c>
      <c r="C78" s="25" t="s">
        <v>231</v>
      </c>
      <c r="D78" s="25" t="s">
        <v>232</v>
      </c>
      <c r="E78" s="25" t="s">
        <v>48</v>
      </c>
      <c r="F78" s="26">
        <v>272</v>
      </c>
      <c r="G78" s="26">
        <v>544000</v>
      </c>
      <c r="H78" s="26">
        <v>65280</v>
      </c>
      <c r="I78" s="26">
        <v>26112</v>
      </c>
      <c r="J78" s="26">
        <v>6528</v>
      </c>
      <c r="K78" s="26">
        <v>6528</v>
      </c>
      <c r="L78" s="26">
        <v>26112</v>
      </c>
      <c r="M78" s="40" t="s">
        <v>233</v>
      </c>
      <c r="O78" s="5">
        <f t="shared" si="3"/>
        <v>2000</v>
      </c>
    </row>
    <row r="79" s="5" customFormat="1" ht="35" hidden="1" customHeight="1" spans="1:15">
      <c r="A79" s="25">
        <v>72</v>
      </c>
      <c r="B79" s="25" t="s">
        <v>222</v>
      </c>
      <c r="C79" s="25" t="s">
        <v>189</v>
      </c>
      <c r="D79" s="25" t="s">
        <v>234</v>
      </c>
      <c r="E79" s="25" t="s">
        <v>32</v>
      </c>
      <c r="F79" s="26">
        <v>170</v>
      </c>
      <c r="G79" s="26">
        <v>340000</v>
      </c>
      <c r="H79" s="26">
        <v>40800</v>
      </c>
      <c r="I79" s="26">
        <v>16320</v>
      </c>
      <c r="J79" s="26">
        <v>4080</v>
      </c>
      <c r="K79" s="26">
        <v>4080</v>
      </c>
      <c r="L79" s="26">
        <v>16320</v>
      </c>
      <c r="M79" s="40" t="s">
        <v>235</v>
      </c>
      <c r="O79" s="5">
        <f t="shared" si="3"/>
        <v>2000</v>
      </c>
    </row>
    <row r="80" s="5" customFormat="1" ht="35" hidden="1" customHeight="1" spans="1:15">
      <c r="A80" s="25">
        <v>73</v>
      </c>
      <c r="B80" s="25" t="s">
        <v>222</v>
      </c>
      <c r="C80" s="25" t="s">
        <v>236</v>
      </c>
      <c r="D80" s="25" t="s">
        <v>237</v>
      </c>
      <c r="E80" s="25" t="s">
        <v>32</v>
      </c>
      <c r="F80" s="26">
        <v>234.4</v>
      </c>
      <c r="G80" s="26">
        <v>468800</v>
      </c>
      <c r="H80" s="26">
        <v>56256</v>
      </c>
      <c r="I80" s="26">
        <v>22502.4</v>
      </c>
      <c r="J80" s="26">
        <v>5625.6</v>
      </c>
      <c r="K80" s="26">
        <v>5625.6</v>
      </c>
      <c r="L80" s="26">
        <v>22502.4</v>
      </c>
      <c r="M80" s="40" t="s">
        <v>238</v>
      </c>
      <c r="O80" s="5">
        <f t="shared" si="3"/>
        <v>2000</v>
      </c>
    </row>
    <row r="81" s="5" customFormat="1" ht="35" hidden="1" customHeight="1" spans="1:15">
      <c r="A81" s="25">
        <v>74</v>
      </c>
      <c r="B81" s="25" t="s">
        <v>222</v>
      </c>
      <c r="C81" s="25" t="s">
        <v>168</v>
      </c>
      <c r="D81" s="25" t="s">
        <v>239</v>
      </c>
      <c r="E81" s="25" t="s">
        <v>32</v>
      </c>
      <c r="F81" s="26">
        <v>145.2</v>
      </c>
      <c r="G81" s="26">
        <v>290400</v>
      </c>
      <c r="H81" s="26">
        <v>34848</v>
      </c>
      <c r="I81" s="26">
        <v>13939.2</v>
      </c>
      <c r="J81" s="26">
        <v>3484.8</v>
      </c>
      <c r="K81" s="26">
        <v>3484.8</v>
      </c>
      <c r="L81" s="26">
        <v>13939.2</v>
      </c>
      <c r="M81" s="40" t="s">
        <v>240</v>
      </c>
      <c r="O81" s="5">
        <f t="shared" si="3"/>
        <v>2000</v>
      </c>
    </row>
    <row r="82" s="5" customFormat="1" ht="35" hidden="1" customHeight="1" spans="1:15">
      <c r="A82" s="25">
        <v>75</v>
      </c>
      <c r="B82" s="25" t="s">
        <v>222</v>
      </c>
      <c r="C82" s="25" t="s">
        <v>241</v>
      </c>
      <c r="D82" s="25" t="s">
        <v>242</v>
      </c>
      <c r="E82" s="25" t="s">
        <v>32</v>
      </c>
      <c r="F82" s="26">
        <v>155.2</v>
      </c>
      <c r="G82" s="26">
        <v>310400</v>
      </c>
      <c r="H82" s="26">
        <v>37248</v>
      </c>
      <c r="I82" s="26">
        <v>14899.2</v>
      </c>
      <c r="J82" s="26">
        <v>3724.8</v>
      </c>
      <c r="K82" s="26">
        <v>3724.8</v>
      </c>
      <c r="L82" s="26">
        <v>14899.2</v>
      </c>
      <c r="M82" s="40" t="s">
        <v>243</v>
      </c>
      <c r="O82" s="5">
        <f t="shared" si="3"/>
        <v>2000</v>
      </c>
    </row>
    <row r="83" s="5" customFormat="1" ht="35" hidden="1" customHeight="1" spans="1:15">
      <c r="A83" s="25">
        <v>76</v>
      </c>
      <c r="B83" s="25" t="s">
        <v>222</v>
      </c>
      <c r="C83" s="25" t="s">
        <v>244</v>
      </c>
      <c r="D83" s="25" t="s">
        <v>245</v>
      </c>
      <c r="E83" s="25" t="s">
        <v>32</v>
      </c>
      <c r="F83" s="26">
        <v>213.6</v>
      </c>
      <c r="G83" s="26">
        <v>427200</v>
      </c>
      <c r="H83" s="26">
        <v>51264</v>
      </c>
      <c r="I83" s="26">
        <v>20505.6</v>
      </c>
      <c r="J83" s="26">
        <v>5126.4</v>
      </c>
      <c r="K83" s="26">
        <v>5126.4</v>
      </c>
      <c r="L83" s="26">
        <v>20505.6</v>
      </c>
      <c r="M83" s="40" t="s">
        <v>246</v>
      </c>
      <c r="O83" s="5">
        <f t="shared" si="3"/>
        <v>2000</v>
      </c>
    </row>
    <row r="84" s="5" customFormat="1" ht="35" hidden="1" customHeight="1" spans="1:15">
      <c r="A84" s="25">
        <v>77</v>
      </c>
      <c r="B84" s="25" t="s">
        <v>222</v>
      </c>
      <c r="C84" s="25" t="s">
        <v>247</v>
      </c>
      <c r="D84" s="25" t="s">
        <v>248</v>
      </c>
      <c r="E84" s="25" t="s">
        <v>32</v>
      </c>
      <c r="F84" s="26">
        <v>286</v>
      </c>
      <c r="G84" s="26">
        <v>572000</v>
      </c>
      <c r="H84" s="26">
        <v>68640</v>
      </c>
      <c r="I84" s="26">
        <v>27456</v>
      </c>
      <c r="J84" s="26">
        <v>6864</v>
      </c>
      <c r="K84" s="26">
        <v>6864</v>
      </c>
      <c r="L84" s="26">
        <v>27456</v>
      </c>
      <c r="M84" s="40" t="s">
        <v>249</v>
      </c>
      <c r="O84" s="5">
        <f t="shared" si="3"/>
        <v>2000</v>
      </c>
    </row>
    <row r="85" s="5" customFormat="1" ht="35" hidden="1" customHeight="1" spans="1:15">
      <c r="A85" s="25">
        <v>78</v>
      </c>
      <c r="B85" s="25" t="s">
        <v>222</v>
      </c>
      <c r="C85" s="25" t="s">
        <v>250</v>
      </c>
      <c r="D85" s="25" t="s">
        <v>251</v>
      </c>
      <c r="E85" s="25" t="s">
        <v>32</v>
      </c>
      <c r="F85" s="26">
        <v>196.4</v>
      </c>
      <c r="G85" s="26">
        <v>392800</v>
      </c>
      <c r="H85" s="26">
        <v>47136</v>
      </c>
      <c r="I85" s="26">
        <v>18854.4</v>
      </c>
      <c r="J85" s="26">
        <v>4713.6</v>
      </c>
      <c r="K85" s="26">
        <v>4713.6</v>
      </c>
      <c r="L85" s="26">
        <v>18854.4</v>
      </c>
      <c r="M85" s="40" t="s">
        <v>252</v>
      </c>
      <c r="O85" s="5">
        <f t="shared" si="3"/>
        <v>2000</v>
      </c>
    </row>
    <row r="86" s="5" customFormat="1" ht="35" hidden="1" customHeight="1" spans="1:15">
      <c r="A86" s="25">
        <v>79</v>
      </c>
      <c r="B86" s="25" t="s">
        <v>222</v>
      </c>
      <c r="C86" s="25" t="s">
        <v>253</v>
      </c>
      <c r="D86" s="25" t="s">
        <v>254</v>
      </c>
      <c r="E86" s="25" t="s">
        <v>32</v>
      </c>
      <c r="F86" s="26">
        <v>257.2</v>
      </c>
      <c r="G86" s="26">
        <v>514400</v>
      </c>
      <c r="H86" s="26">
        <v>61728</v>
      </c>
      <c r="I86" s="26">
        <v>24691.2</v>
      </c>
      <c r="J86" s="26">
        <v>6172.8</v>
      </c>
      <c r="K86" s="26">
        <v>6172.8</v>
      </c>
      <c r="L86" s="26">
        <v>24691.2</v>
      </c>
      <c r="M86" s="40" t="s">
        <v>255</v>
      </c>
      <c r="O86" s="5">
        <f t="shared" si="3"/>
        <v>2000</v>
      </c>
    </row>
    <row r="87" s="5" customFormat="1" ht="35" hidden="1" customHeight="1" spans="1:15">
      <c r="A87" s="25">
        <v>80</v>
      </c>
      <c r="B87" s="25" t="s">
        <v>222</v>
      </c>
      <c r="C87" s="25" t="s">
        <v>256</v>
      </c>
      <c r="D87" s="25" t="s">
        <v>257</v>
      </c>
      <c r="E87" s="25" t="s">
        <v>32</v>
      </c>
      <c r="F87" s="26">
        <v>252</v>
      </c>
      <c r="G87" s="26">
        <v>504000</v>
      </c>
      <c r="H87" s="26">
        <v>60480</v>
      </c>
      <c r="I87" s="26">
        <v>24192</v>
      </c>
      <c r="J87" s="26">
        <v>6048</v>
      </c>
      <c r="K87" s="26">
        <v>6048</v>
      </c>
      <c r="L87" s="26">
        <v>24192</v>
      </c>
      <c r="M87" s="40" t="s">
        <v>258</v>
      </c>
      <c r="O87" s="5">
        <f t="shared" si="3"/>
        <v>2000</v>
      </c>
    </row>
    <row r="88" s="5" customFormat="1" ht="35" hidden="1" customHeight="1" spans="1:15">
      <c r="A88" s="25">
        <v>81</v>
      </c>
      <c r="B88" s="25" t="s">
        <v>222</v>
      </c>
      <c r="C88" s="25" t="s">
        <v>259</v>
      </c>
      <c r="D88" s="25" t="s">
        <v>260</v>
      </c>
      <c r="E88" s="25" t="s">
        <v>32</v>
      </c>
      <c r="F88" s="26">
        <v>270.5</v>
      </c>
      <c r="G88" s="26">
        <v>541000</v>
      </c>
      <c r="H88" s="26">
        <v>64920</v>
      </c>
      <c r="I88" s="26">
        <v>25968</v>
      </c>
      <c r="J88" s="26">
        <v>6492</v>
      </c>
      <c r="K88" s="26">
        <v>6492</v>
      </c>
      <c r="L88" s="26">
        <v>25968</v>
      </c>
      <c r="M88" s="40" t="s">
        <v>261</v>
      </c>
      <c r="O88" s="5">
        <f t="shared" si="3"/>
        <v>2000</v>
      </c>
    </row>
    <row r="89" s="5" customFormat="1" ht="35" hidden="1" customHeight="1" spans="1:15">
      <c r="A89" s="25">
        <v>82</v>
      </c>
      <c r="B89" s="25" t="s">
        <v>262</v>
      </c>
      <c r="C89" s="25" t="s">
        <v>263</v>
      </c>
      <c r="D89" s="25" t="s">
        <v>264</v>
      </c>
      <c r="E89" s="25" t="s">
        <v>32</v>
      </c>
      <c r="F89" s="26">
        <v>483.92</v>
      </c>
      <c r="G89" s="26">
        <v>967840</v>
      </c>
      <c r="H89" s="26">
        <v>116140.8</v>
      </c>
      <c r="I89" s="26">
        <v>46456.32</v>
      </c>
      <c r="J89" s="26">
        <v>11614.08</v>
      </c>
      <c r="K89" s="26">
        <v>11614.08</v>
      </c>
      <c r="L89" s="26">
        <v>46456.32</v>
      </c>
      <c r="M89" s="40" t="s">
        <v>265</v>
      </c>
      <c r="O89" s="5">
        <f t="shared" si="3"/>
        <v>2000</v>
      </c>
    </row>
    <row r="90" s="5" customFormat="1" ht="35" hidden="1" customHeight="1" spans="1:15">
      <c r="A90" s="25">
        <v>83</v>
      </c>
      <c r="B90" s="25" t="s">
        <v>266</v>
      </c>
      <c r="C90" s="25" t="s">
        <v>267</v>
      </c>
      <c r="D90" s="25" t="s">
        <v>268</v>
      </c>
      <c r="E90" s="25" t="s">
        <v>32</v>
      </c>
      <c r="F90" s="26">
        <v>130</v>
      </c>
      <c r="G90" s="26">
        <v>260000</v>
      </c>
      <c r="H90" s="26">
        <v>31200</v>
      </c>
      <c r="I90" s="26">
        <v>12480</v>
      </c>
      <c r="J90" s="26">
        <v>3120</v>
      </c>
      <c r="K90" s="26">
        <v>3120</v>
      </c>
      <c r="L90" s="26">
        <v>12480</v>
      </c>
      <c r="M90" s="40" t="s">
        <v>269</v>
      </c>
      <c r="O90" s="5">
        <f t="shared" si="3"/>
        <v>2000</v>
      </c>
    </row>
    <row r="91" s="5" customFormat="1" ht="35" hidden="1" customHeight="1" spans="1:15">
      <c r="A91" s="25">
        <v>84</v>
      </c>
      <c r="B91" s="25" t="s">
        <v>270</v>
      </c>
      <c r="C91" s="25" t="s">
        <v>271</v>
      </c>
      <c r="D91" s="25" t="s">
        <v>272</v>
      </c>
      <c r="E91" s="25" t="s">
        <v>24</v>
      </c>
      <c r="F91" s="26">
        <v>332</v>
      </c>
      <c r="G91" s="26">
        <v>664000</v>
      </c>
      <c r="H91" s="26">
        <v>79680</v>
      </c>
      <c r="I91" s="26">
        <v>31872</v>
      </c>
      <c r="J91" s="26">
        <v>7968</v>
      </c>
      <c r="K91" s="26">
        <v>7968</v>
      </c>
      <c r="L91" s="26">
        <v>31872</v>
      </c>
      <c r="M91" s="40" t="s">
        <v>273</v>
      </c>
      <c r="O91" s="5">
        <f t="shared" si="3"/>
        <v>2000</v>
      </c>
    </row>
    <row r="92" s="5" customFormat="1" ht="35" hidden="1" customHeight="1" spans="1:15">
      <c r="A92" s="25">
        <v>85</v>
      </c>
      <c r="B92" s="25" t="s">
        <v>270</v>
      </c>
      <c r="C92" s="25" t="s">
        <v>274</v>
      </c>
      <c r="D92" s="25" t="s">
        <v>275</v>
      </c>
      <c r="E92" s="25" t="s">
        <v>32</v>
      </c>
      <c r="F92" s="26">
        <v>256</v>
      </c>
      <c r="G92" s="26">
        <v>512000</v>
      </c>
      <c r="H92" s="26">
        <v>61440</v>
      </c>
      <c r="I92" s="26">
        <v>24576</v>
      </c>
      <c r="J92" s="26">
        <v>6144</v>
      </c>
      <c r="K92" s="26">
        <v>6144</v>
      </c>
      <c r="L92" s="26">
        <v>24576</v>
      </c>
      <c r="M92" s="40" t="s">
        <v>276</v>
      </c>
      <c r="O92" s="5">
        <f t="shared" si="3"/>
        <v>2000</v>
      </c>
    </row>
    <row r="93" s="5" customFormat="1" ht="35" hidden="1" customHeight="1" spans="1:15">
      <c r="A93" s="25">
        <v>86</v>
      </c>
      <c r="B93" s="25" t="s">
        <v>270</v>
      </c>
      <c r="C93" s="25" t="s">
        <v>277</v>
      </c>
      <c r="D93" s="25" t="s">
        <v>278</v>
      </c>
      <c r="E93" s="25" t="s">
        <v>32</v>
      </c>
      <c r="F93" s="26">
        <v>423</v>
      </c>
      <c r="G93" s="26">
        <v>846000</v>
      </c>
      <c r="H93" s="26">
        <v>101520</v>
      </c>
      <c r="I93" s="26">
        <v>40608</v>
      </c>
      <c r="J93" s="26">
        <v>10152</v>
      </c>
      <c r="K93" s="26">
        <v>10152</v>
      </c>
      <c r="L93" s="26">
        <v>40608</v>
      </c>
      <c r="M93" s="40" t="s">
        <v>279</v>
      </c>
      <c r="O93" s="5">
        <f t="shared" si="3"/>
        <v>2000</v>
      </c>
    </row>
    <row r="94" s="5" customFormat="1" ht="35" hidden="1" customHeight="1" spans="1:15">
      <c r="A94" s="25">
        <v>87</v>
      </c>
      <c r="B94" s="25" t="s">
        <v>270</v>
      </c>
      <c r="C94" s="25" t="s">
        <v>277</v>
      </c>
      <c r="D94" s="25" t="s">
        <v>280</v>
      </c>
      <c r="E94" s="25" t="s">
        <v>32</v>
      </c>
      <c r="F94" s="26">
        <v>81</v>
      </c>
      <c r="G94" s="26">
        <v>162000</v>
      </c>
      <c r="H94" s="26">
        <v>19440</v>
      </c>
      <c r="I94" s="26">
        <v>7776</v>
      </c>
      <c r="J94" s="26">
        <v>1944</v>
      </c>
      <c r="K94" s="26">
        <v>1944</v>
      </c>
      <c r="L94" s="26">
        <v>7776</v>
      </c>
      <c r="M94" s="40" t="s">
        <v>281</v>
      </c>
      <c r="O94" s="5">
        <f t="shared" si="3"/>
        <v>2000</v>
      </c>
    </row>
    <row r="95" s="5" customFormat="1" ht="35" hidden="1" customHeight="1" spans="1:15">
      <c r="A95" s="25">
        <v>88</v>
      </c>
      <c r="B95" s="25" t="s">
        <v>270</v>
      </c>
      <c r="C95" s="25" t="s">
        <v>282</v>
      </c>
      <c r="D95" s="25" t="s">
        <v>283</v>
      </c>
      <c r="E95" s="25" t="s">
        <v>32</v>
      </c>
      <c r="F95" s="26">
        <v>186</v>
      </c>
      <c r="G95" s="26">
        <v>307000</v>
      </c>
      <c r="H95" s="26">
        <v>36840</v>
      </c>
      <c r="I95" s="26">
        <v>14736</v>
      </c>
      <c r="J95" s="26">
        <v>3684</v>
      </c>
      <c r="K95" s="26">
        <v>3684</v>
      </c>
      <c r="L95" s="26">
        <v>14736</v>
      </c>
      <c r="M95" s="40" t="s">
        <v>284</v>
      </c>
      <c r="O95" s="5">
        <f t="shared" si="3"/>
        <v>1650.5376344086</v>
      </c>
    </row>
    <row r="96" s="5" customFormat="1" ht="35" hidden="1" customHeight="1" spans="1:15">
      <c r="A96" s="25">
        <v>89</v>
      </c>
      <c r="B96" s="25" t="s">
        <v>270</v>
      </c>
      <c r="C96" s="25" t="s">
        <v>285</v>
      </c>
      <c r="D96" s="25" t="s">
        <v>286</v>
      </c>
      <c r="E96" s="25" t="s">
        <v>32</v>
      </c>
      <c r="F96" s="26">
        <v>314</v>
      </c>
      <c r="G96" s="26">
        <v>628000</v>
      </c>
      <c r="H96" s="26">
        <v>75360</v>
      </c>
      <c r="I96" s="26">
        <v>30144</v>
      </c>
      <c r="J96" s="26">
        <v>7536</v>
      </c>
      <c r="K96" s="26">
        <v>7536</v>
      </c>
      <c r="L96" s="26">
        <v>30144</v>
      </c>
      <c r="M96" s="40" t="s">
        <v>287</v>
      </c>
      <c r="O96" s="5">
        <f t="shared" si="3"/>
        <v>2000</v>
      </c>
    </row>
    <row r="97" s="5" customFormat="1" ht="35" hidden="1" customHeight="1" spans="1:15">
      <c r="A97" s="25">
        <v>90</v>
      </c>
      <c r="B97" s="25" t="s">
        <v>270</v>
      </c>
      <c r="C97" s="25" t="s">
        <v>288</v>
      </c>
      <c r="D97" s="25" t="s">
        <v>289</v>
      </c>
      <c r="E97" s="25" t="s">
        <v>32</v>
      </c>
      <c r="F97" s="26">
        <v>165</v>
      </c>
      <c r="G97" s="26">
        <v>330000</v>
      </c>
      <c r="H97" s="26">
        <v>39600</v>
      </c>
      <c r="I97" s="26">
        <v>15840</v>
      </c>
      <c r="J97" s="26">
        <v>3960</v>
      </c>
      <c r="K97" s="26">
        <v>3960</v>
      </c>
      <c r="L97" s="26">
        <v>15840</v>
      </c>
      <c r="M97" s="40" t="s">
        <v>290</v>
      </c>
      <c r="O97" s="5">
        <f t="shared" si="3"/>
        <v>2000</v>
      </c>
    </row>
    <row r="98" s="5" customFormat="1" ht="35" hidden="1" customHeight="1" spans="1:15">
      <c r="A98" s="25">
        <v>91</v>
      </c>
      <c r="B98" s="25" t="s">
        <v>270</v>
      </c>
      <c r="C98" s="25" t="s">
        <v>247</v>
      </c>
      <c r="D98" s="25" t="s">
        <v>291</v>
      </c>
      <c r="E98" s="25" t="s">
        <v>32</v>
      </c>
      <c r="F98" s="26">
        <v>315</v>
      </c>
      <c r="G98" s="26">
        <v>630000</v>
      </c>
      <c r="H98" s="26">
        <v>75600</v>
      </c>
      <c r="I98" s="26">
        <v>30240</v>
      </c>
      <c r="J98" s="26">
        <v>7560</v>
      </c>
      <c r="K98" s="26">
        <v>7560</v>
      </c>
      <c r="L98" s="26">
        <v>30240</v>
      </c>
      <c r="M98" s="40" t="s">
        <v>292</v>
      </c>
      <c r="O98" s="5">
        <f t="shared" si="3"/>
        <v>2000</v>
      </c>
    </row>
    <row r="99" s="5" customFormat="1" ht="35" hidden="1" customHeight="1" spans="1:15">
      <c r="A99" s="25">
        <v>92</v>
      </c>
      <c r="B99" s="25" t="s">
        <v>270</v>
      </c>
      <c r="C99" s="25" t="s">
        <v>293</v>
      </c>
      <c r="D99" s="25" t="s">
        <v>294</v>
      </c>
      <c r="E99" s="25" t="s">
        <v>32</v>
      </c>
      <c r="F99" s="26">
        <v>206</v>
      </c>
      <c r="G99" s="26">
        <v>412000</v>
      </c>
      <c r="H99" s="26">
        <v>49440</v>
      </c>
      <c r="I99" s="26">
        <v>19776</v>
      </c>
      <c r="J99" s="26">
        <v>4944</v>
      </c>
      <c r="K99" s="26">
        <v>4944</v>
      </c>
      <c r="L99" s="26">
        <v>19776</v>
      </c>
      <c r="M99" s="40" t="s">
        <v>295</v>
      </c>
      <c r="O99" s="5">
        <f t="shared" si="3"/>
        <v>2000</v>
      </c>
    </row>
    <row r="100" ht="67" hidden="1" customHeight="1" spans="1:13">
      <c r="A100" s="28" t="s">
        <v>296</v>
      </c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41"/>
    </row>
    <row r="101" ht="35" hidden="1" customHeight="1" spans="6:9">
      <c r="F101" s="42"/>
      <c r="G101" s="42"/>
      <c r="H101" s="42"/>
      <c r="I101" s="42"/>
    </row>
    <row r="102" ht="61" hidden="1" customHeight="1" spans="1:12">
      <c r="A102" s="43"/>
      <c r="B102" s="43"/>
      <c r="C102" s="43"/>
      <c r="D102" s="44" t="s">
        <v>297</v>
      </c>
      <c r="E102" s="44"/>
      <c r="F102" s="44"/>
      <c r="G102" s="44"/>
      <c r="H102" s="44"/>
      <c r="I102" s="44"/>
      <c r="J102" s="44" t="s">
        <v>298</v>
      </c>
      <c r="K102" s="44"/>
      <c r="L102" s="44"/>
    </row>
    <row r="103" ht="30" hidden="1" customHeight="1" spans="1:12">
      <c r="A103" s="43"/>
      <c r="B103" s="43"/>
      <c r="C103" s="43"/>
      <c r="D103" s="44" t="s">
        <v>299</v>
      </c>
      <c r="E103" s="44"/>
      <c r="F103" s="44"/>
      <c r="G103" s="44"/>
      <c r="H103" s="44"/>
      <c r="I103" s="44"/>
      <c r="J103" s="44" t="s">
        <v>300</v>
      </c>
      <c r="K103" s="44"/>
      <c r="L103" s="44"/>
    </row>
    <row r="104" ht="30" hidden="1" customHeight="1" spans="1:12">
      <c r="A104" s="43"/>
      <c r="B104" s="43"/>
      <c r="C104" s="43"/>
      <c r="D104" s="48" t="s">
        <v>301</v>
      </c>
      <c r="E104" s="46"/>
      <c r="F104" s="46"/>
      <c r="G104" s="47"/>
      <c r="H104" s="47"/>
      <c r="I104" s="47"/>
      <c r="J104" s="47" t="s">
        <v>302</v>
      </c>
      <c r="K104" s="47"/>
      <c r="L104" s="44"/>
    </row>
    <row r="105" ht="30" hidden="1" customHeight="1" spans="1:12">
      <c r="A105" s="29"/>
      <c r="B105" s="29"/>
      <c r="C105" s="29"/>
      <c r="D105" s="3"/>
      <c r="E105" s="3"/>
      <c r="F105" s="3"/>
      <c r="G105" s="3"/>
      <c r="H105" s="3"/>
      <c r="I105" s="3"/>
      <c r="J105" s="3"/>
      <c r="K105" s="3"/>
      <c r="L105" s="3"/>
    </row>
    <row r="106" ht="30" hidden="1" customHeight="1" spans="1:12">
      <c r="A106" s="29"/>
      <c r="B106" s="29"/>
      <c r="C106" s="29"/>
      <c r="D106" s="3"/>
      <c r="E106" s="3"/>
      <c r="F106" s="3"/>
      <c r="G106" s="3"/>
      <c r="H106" s="3"/>
      <c r="I106" s="3"/>
      <c r="J106" s="3"/>
      <c r="K106" s="3"/>
      <c r="L106" s="3"/>
    </row>
    <row r="107" ht="30" hidden="1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</sheetData>
  <autoFilter ref="A7:O107">
    <filterColumn colId="14">
      <customFilters>
        <customFilter operator="equal" val="900"/>
      </customFilters>
    </filterColumn>
    <extLst/>
  </autoFilter>
  <sortState ref="B8:M99">
    <sortCondition ref="B8:B99"/>
    <sortCondition ref="D8:D99"/>
  </sortState>
  <mergeCells count="15">
    <mergeCell ref="A2:M2"/>
    <mergeCell ref="I4:L4"/>
    <mergeCell ref="A6:H6"/>
    <mergeCell ref="I6:K6"/>
    <mergeCell ref="A7:E7"/>
    <mergeCell ref="A100:M100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196527777777778" right="0.196527777777778" top="0.590277777777778" bottom="0.590277777777778" header="0.314583333333333" footer="0.314583333333333"/>
  <pageSetup paperSize="9" scale="7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S129"/>
  <sheetViews>
    <sheetView topLeftCell="C1" workbookViewId="0">
      <selection activeCell="S46" sqref="S46:S99"/>
    </sheetView>
  </sheetViews>
  <sheetFormatPr defaultColWidth="9" defaultRowHeight="13.5"/>
  <cols>
    <col min="1" max="1" width="6" style="2" customWidth="1"/>
    <col min="2" max="2" width="7.28571428571429" style="2" customWidth="1"/>
    <col min="3" max="3" width="10.4285714285714" style="2" customWidth="1"/>
    <col min="4" max="4" width="29.2857142857143" style="2" customWidth="1"/>
    <col min="5" max="5" width="15.8571428571429" style="2" customWidth="1"/>
    <col min="6" max="6" width="13.5714285714286" style="2" customWidth="1"/>
    <col min="7" max="7" width="16.5714285714286" style="2" customWidth="1"/>
    <col min="8" max="8" width="15.8571428571429" style="2" customWidth="1"/>
    <col min="9" max="12" width="14.7142857142857" style="2" customWidth="1"/>
    <col min="13" max="13" width="33.8571428571429" style="6" customWidth="1"/>
    <col min="14" max="14" width="9.14285714285714" style="2"/>
    <col min="15" max="15" width="12.8571428571429" style="2"/>
    <col min="16" max="16384" width="9.14285714285714" style="2"/>
  </cols>
  <sheetData>
    <row r="1" s="1" customFormat="1" ht="16.5" spans="1:13">
      <c r="A1" s="7" t="s">
        <v>0</v>
      </c>
      <c r="B1" s="8"/>
      <c r="C1" s="9"/>
      <c r="D1" s="9"/>
      <c r="E1" s="9"/>
      <c r="F1" s="10"/>
      <c r="G1" s="10"/>
      <c r="H1" s="10"/>
      <c r="I1" s="10"/>
      <c r="J1" s="10"/>
      <c r="K1" s="10"/>
      <c r="L1" s="10"/>
      <c r="M1" s="30"/>
    </row>
    <row r="2" s="2" customFormat="1" ht="36" customHeight="1" spans="1:1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31"/>
    </row>
    <row r="3" s="3" customFormat="1" ht="23" customHeight="1" spans="1:13">
      <c r="A3" s="12" t="s">
        <v>2</v>
      </c>
      <c r="B3" s="13"/>
      <c r="C3" s="14"/>
      <c r="D3" s="14"/>
      <c r="E3" s="14"/>
      <c r="F3" s="15"/>
      <c r="G3" s="15"/>
      <c r="H3" s="16"/>
      <c r="I3" s="16"/>
      <c r="J3" s="16"/>
      <c r="K3" s="16"/>
      <c r="L3" s="16"/>
      <c r="M3" s="32" t="s">
        <v>3</v>
      </c>
    </row>
    <row r="4" s="4" customFormat="1" ht="20.1" customHeight="1" spans="1:13">
      <c r="A4" s="17" t="s">
        <v>4</v>
      </c>
      <c r="B4" s="17" t="s">
        <v>5</v>
      </c>
      <c r="C4" s="17" t="s">
        <v>6</v>
      </c>
      <c r="D4" s="17" t="s">
        <v>7</v>
      </c>
      <c r="E4" s="17" t="s">
        <v>8</v>
      </c>
      <c r="F4" s="17" t="s">
        <v>9</v>
      </c>
      <c r="G4" s="17" t="s">
        <v>10</v>
      </c>
      <c r="H4" s="18" t="s">
        <v>11</v>
      </c>
      <c r="I4" s="33" t="s">
        <v>12</v>
      </c>
      <c r="J4" s="33"/>
      <c r="K4" s="33"/>
      <c r="L4" s="34"/>
      <c r="M4" s="35" t="s">
        <v>13</v>
      </c>
    </row>
    <row r="5" s="4" customFormat="1" ht="20.1" customHeight="1" spans="1:13">
      <c r="A5" s="19"/>
      <c r="B5" s="19"/>
      <c r="C5" s="19"/>
      <c r="D5" s="19"/>
      <c r="E5" s="19"/>
      <c r="F5" s="19"/>
      <c r="G5" s="19"/>
      <c r="H5" s="20"/>
      <c r="I5" s="36" t="s">
        <v>14</v>
      </c>
      <c r="J5" s="36" t="s">
        <v>15</v>
      </c>
      <c r="K5" s="36" t="s">
        <v>16</v>
      </c>
      <c r="L5" s="36" t="s">
        <v>17</v>
      </c>
      <c r="M5" s="37"/>
    </row>
    <row r="6" s="5" customFormat="1" ht="26.25" customHeight="1" spans="1:13">
      <c r="A6" s="21" t="s">
        <v>18</v>
      </c>
      <c r="B6" s="22"/>
      <c r="C6" s="22"/>
      <c r="D6" s="22"/>
      <c r="E6" s="22"/>
      <c r="F6" s="22"/>
      <c r="G6" s="22"/>
      <c r="H6" s="23"/>
      <c r="I6" s="33">
        <f>SUM(I7:K7)</f>
        <v>3387803.04</v>
      </c>
      <c r="J6" s="33"/>
      <c r="K6" s="34"/>
      <c r="L6" s="36" t="s">
        <v>19</v>
      </c>
      <c r="M6" s="38" t="s">
        <v>19</v>
      </c>
    </row>
    <row r="7" s="5" customFormat="1" ht="32" customHeight="1" spans="1:13">
      <c r="A7" s="21" t="s">
        <v>20</v>
      </c>
      <c r="B7" s="22"/>
      <c r="C7" s="22"/>
      <c r="D7" s="22"/>
      <c r="E7" s="23"/>
      <c r="F7" s="24">
        <f t="shared" ref="F7:L7" si="0">SUM(F8:F99)</f>
        <v>24423.26</v>
      </c>
      <c r="G7" s="24">
        <f t="shared" si="0"/>
        <v>47052820</v>
      </c>
      <c r="H7" s="24">
        <f t="shared" si="0"/>
        <v>5646338.4</v>
      </c>
      <c r="I7" s="24">
        <f t="shared" si="0"/>
        <v>2258535.36</v>
      </c>
      <c r="J7" s="24">
        <f t="shared" si="0"/>
        <v>564633.84</v>
      </c>
      <c r="K7" s="24">
        <f t="shared" si="0"/>
        <v>564633.84</v>
      </c>
      <c r="L7" s="24">
        <f t="shared" si="0"/>
        <v>2258535.36</v>
      </c>
      <c r="M7" s="39"/>
    </row>
    <row r="8" s="5" customFormat="1" ht="35" customHeight="1" spans="1:17">
      <c r="A8" s="25">
        <v>1</v>
      </c>
      <c r="B8" s="25" t="s">
        <v>21</v>
      </c>
      <c r="C8" s="25" t="s">
        <v>26</v>
      </c>
      <c r="D8" s="25" t="s">
        <v>27</v>
      </c>
      <c r="E8" s="25" t="s">
        <v>24</v>
      </c>
      <c r="F8" s="26">
        <v>132</v>
      </c>
      <c r="G8" s="26">
        <v>118800</v>
      </c>
      <c r="H8" s="26">
        <v>14256</v>
      </c>
      <c r="I8" s="26">
        <v>5702.4</v>
      </c>
      <c r="J8" s="26">
        <v>1425.6</v>
      </c>
      <c r="K8" s="26">
        <v>1425.6</v>
      </c>
      <c r="L8" s="26">
        <v>5702.4</v>
      </c>
      <c r="M8" s="40" t="s">
        <v>28</v>
      </c>
      <c r="N8" s="5" t="s">
        <v>303</v>
      </c>
      <c r="O8" s="5">
        <f>G8/F8</f>
        <v>900</v>
      </c>
      <c r="P8" s="5" t="str">
        <f t="shared" ref="P8:P71" si="1">MID(N8,1,1)</f>
        <v>2</v>
      </c>
      <c r="Q8" s="5">
        <f t="shared" ref="Q8:Q71" si="2">F8/P8</f>
        <v>66</v>
      </c>
    </row>
    <row r="9" s="5" customFormat="1" ht="35" customHeight="1" spans="1:17">
      <c r="A9" s="25">
        <v>2</v>
      </c>
      <c r="B9" s="25" t="s">
        <v>21</v>
      </c>
      <c r="C9" s="25" t="s">
        <v>22</v>
      </c>
      <c r="D9" s="25" t="s">
        <v>23</v>
      </c>
      <c r="E9" s="25" t="s">
        <v>24</v>
      </c>
      <c r="F9" s="26">
        <v>148.24</v>
      </c>
      <c r="G9" s="26">
        <v>296480</v>
      </c>
      <c r="H9" s="26">
        <v>35577.6</v>
      </c>
      <c r="I9" s="26">
        <v>14231.04</v>
      </c>
      <c r="J9" s="26">
        <v>3557.76</v>
      </c>
      <c r="K9" s="26">
        <v>3557.76</v>
      </c>
      <c r="L9" s="26">
        <v>14231.04</v>
      </c>
      <c r="M9" s="40" t="s">
        <v>25</v>
      </c>
      <c r="N9" s="5" t="s">
        <v>304</v>
      </c>
      <c r="O9" s="5" t="s">
        <v>305</v>
      </c>
      <c r="P9" s="5" t="str">
        <f t="shared" si="1"/>
        <v>1</v>
      </c>
      <c r="Q9" s="5">
        <f t="shared" si="2"/>
        <v>148.24</v>
      </c>
    </row>
    <row r="10" s="5" customFormat="1" ht="35" customHeight="1" spans="1:17">
      <c r="A10" s="25">
        <v>3</v>
      </c>
      <c r="B10" s="25" t="s">
        <v>29</v>
      </c>
      <c r="C10" s="25" t="s">
        <v>30</v>
      </c>
      <c r="D10" s="25" t="s">
        <v>31</v>
      </c>
      <c r="E10" s="25" t="s">
        <v>32</v>
      </c>
      <c r="F10" s="26">
        <v>596</v>
      </c>
      <c r="G10" s="26">
        <v>1192000</v>
      </c>
      <c r="H10" s="26">
        <v>143040</v>
      </c>
      <c r="I10" s="26">
        <v>57216</v>
      </c>
      <c r="J10" s="26">
        <v>14304</v>
      </c>
      <c r="K10" s="26">
        <v>14304</v>
      </c>
      <c r="L10" s="26">
        <v>57216</v>
      </c>
      <c r="M10" s="40" t="s">
        <v>33</v>
      </c>
      <c r="N10" s="5" t="s">
        <v>304</v>
      </c>
      <c r="O10" s="5" t="s">
        <v>305</v>
      </c>
      <c r="P10" s="5" t="str">
        <f t="shared" si="1"/>
        <v>1</v>
      </c>
      <c r="Q10" s="5">
        <f t="shared" si="2"/>
        <v>596</v>
      </c>
    </row>
    <row r="11" s="5" customFormat="1" ht="35" customHeight="1" spans="1:17">
      <c r="A11" s="25">
        <v>4</v>
      </c>
      <c r="B11" s="25" t="s">
        <v>34</v>
      </c>
      <c r="C11" s="25" t="s">
        <v>35</v>
      </c>
      <c r="D11" s="25" t="s">
        <v>36</v>
      </c>
      <c r="E11" s="25" t="s">
        <v>32</v>
      </c>
      <c r="F11" s="26">
        <v>206</v>
      </c>
      <c r="G11" s="26">
        <v>412000</v>
      </c>
      <c r="H11" s="26">
        <v>49440</v>
      </c>
      <c r="I11" s="26">
        <v>19776</v>
      </c>
      <c r="J11" s="26">
        <v>4944</v>
      </c>
      <c r="K11" s="26">
        <v>4944</v>
      </c>
      <c r="L11" s="26">
        <v>19776</v>
      </c>
      <c r="M11" s="40" t="s">
        <v>37</v>
      </c>
      <c r="N11" s="5" t="s">
        <v>303</v>
      </c>
      <c r="O11" s="5" t="s">
        <v>305</v>
      </c>
      <c r="P11" s="5" t="str">
        <f t="shared" si="1"/>
        <v>2</v>
      </c>
      <c r="Q11" s="5">
        <f t="shared" si="2"/>
        <v>103</v>
      </c>
    </row>
    <row r="12" s="5" customFormat="1" ht="35" customHeight="1" spans="1:17">
      <c r="A12" s="25">
        <v>5</v>
      </c>
      <c r="B12" s="25" t="s">
        <v>34</v>
      </c>
      <c r="C12" s="25" t="s">
        <v>35</v>
      </c>
      <c r="D12" s="25" t="s">
        <v>38</v>
      </c>
      <c r="E12" s="25" t="s">
        <v>32</v>
      </c>
      <c r="F12" s="26">
        <v>206</v>
      </c>
      <c r="G12" s="26">
        <v>412000</v>
      </c>
      <c r="H12" s="26">
        <v>49440</v>
      </c>
      <c r="I12" s="26">
        <v>19776</v>
      </c>
      <c r="J12" s="26">
        <v>4944</v>
      </c>
      <c r="K12" s="26">
        <v>4944</v>
      </c>
      <c r="L12" s="26">
        <v>19776</v>
      </c>
      <c r="M12" s="40" t="s">
        <v>37</v>
      </c>
      <c r="N12" s="5" t="s">
        <v>303</v>
      </c>
      <c r="O12" s="5" t="s">
        <v>305</v>
      </c>
      <c r="P12" s="5" t="str">
        <f t="shared" si="1"/>
        <v>2</v>
      </c>
      <c r="Q12" s="5">
        <f t="shared" si="2"/>
        <v>103</v>
      </c>
    </row>
    <row r="13" s="5" customFormat="1" ht="35" customHeight="1" spans="1:17">
      <c r="A13" s="25">
        <v>6</v>
      </c>
      <c r="B13" s="25" t="s">
        <v>34</v>
      </c>
      <c r="C13" s="25" t="s">
        <v>35</v>
      </c>
      <c r="D13" s="25" t="s">
        <v>39</v>
      </c>
      <c r="E13" s="25" t="s">
        <v>32</v>
      </c>
      <c r="F13" s="26">
        <v>110</v>
      </c>
      <c r="G13" s="26">
        <v>220000</v>
      </c>
      <c r="H13" s="26">
        <v>26400</v>
      </c>
      <c r="I13" s="26">
        <v>10560</v>
      </c>
      <c r="J13" s="26">
        <v>2640</v>
      </c>
      <c r="K13" s="26">
        <v>2640</v>
      </c>
      <c r="L13" s="26">
        <v>10560</v>
      </c>
      <c r="M13" s="40" t="s">
        <v>40</v>
      </c>
      <c r="N13" s="5" t="s">
        <v>304</v>
      </c>
      <c r="O13" s="5" t="s">
        <v>305</v>
      </c>
      <c r="P13" s="5" t="str">
        <f t="shared" si="1"/>
        <v>1</v>
      </c>
      <c r="Q13" s="5">
        <f t="shared" si="2"/>
        <v>110</v>
      </c>
    </row>
    <row r="14" s="5" customFormat="1" ht="35" customHeight="1" spans="1:17">
      <c r="A14" s="25">
        <v>7</v>
      </c>
      <c r="B14" s="25" t="s">
        <v>41</v>
      </c>
      <c r="C14" s="25" t="s">
        <v>50</v>
      </c>
      <c r="D14" s="25" t="s">
        <v>51</v>
      </c>
      <c r="E14" s="25" t="s">
        <v>32</v>
      </c>
      <c r="F14" s="26">
        <v>500</v>
      </c>
      <c r="G14" s="26">
        <v>1000000</v>
      </c>
      <c r="H14" s="26">
        <v>120000</v>
      </c>
      <c r="I14" s="26">
        <v>48000</v>
      </c>
      <c r="J14" s="26">
        <v>12000</v>
      </c>
      <c r="K14" s="26">
        <v>12000</v>
      </c>
      <c r="L14" s="26">
        <v>48000</v>
      </c>
      <c r="M14" s="40" t="s">
        <v>52</v>
      </c>
      <c r="N14" s="5" t="s">
        <v>303</v>
      </c>
      <c r="O14" s="5" t="s">
        <v>305</v>
      </c>
      <c r="P14" s="5" t="str">
        <f t="shared" si="1"/>
        <v>2</v>
      </c>
      <c r="Q14" s="5">
        <f t="shared" si="2"/>
        <v>250</v>
      </c>
    </row>
    <row r="15" s="5" customFormat="1" ht="35" customHeight="1" spans="1:17">
      <c r="A15" s="25">
        <v>8</v>
      </c>
      <c r="B15" s="25" t="s">
        <v>41</v>
      </c>
      <c r="C15" s="25" t="s">
        <v>68</v>
      </c>
      <c r="D15" s="25" t="s">
        <v>69</v>
      </c>
      <c r="E15" s="25" t="s">
        <v>32</v>
      </c>
      <c r="F15" s="26">
        <v>38</v>
      </c>
      <c r="G15" s="26">
        <v>76000</v>
      </c>
      <c r="H15" s="26">
        <v>9120</v>
      </c>
      <c r="I15" s="26">
        <v>3648</v>
      </c>
      <c r="J15" s="26">
        <v>912</v>
      </c>
      <c r="K15" s="26">
        <v>912</v>
      </c>
      <c r="L15" s="26">
        <v>3648</v>
      </c>
      <c r="M15" s="40" t="s">
        <v>70</v>
      </c>
      <c r="N15" s="5" t="s">
        <v>304</v>
      </c>
      <c r="O15" s="5" t="s">
        <v>305</v>
      </c>
      <c r="P15" s="5" t="str">
        <f t="shared" si="1"/>
        <v>1</v>
      </c>
      <c r="Q15" s="5">
        <f t="shared" si="2"/>
        <v>38</v>
      </c>
    </row>
    <row r="16" s="5" customFormat="1" ht="35" customHeight="1" spans="1:17">
      <c r="A16" s="25">
        <v>9</v>
      </c>
      <c r="B16" s="25" t="s">
        <v>41</v>
      </c>
      <c r="C16" s="25" t="s">
        <v>68</v>
      </c>
      <c r="D16" s="25" t="s">
        <v>71</v>
      </c>
      <c r="E16" s="25" t="s">
        <v>32</v>
      </c>
      <c r="F16" s="26">
        <v>85</v>
      </c>
      <c r="G16" s="26">
        <v>170000</v>
      </c>
      <c r="H16" s="26">
        <v>20400</v>
      </c>
      <c r="I16" s="26">
        <v>8160</v>
      </c>
      <c r="J16" s="26">
        <v>2040</v>
      </c>
      <c r="K16" s="26">
        <v>2040</v>
      </c>
      <c r="L16" s="26">
        <v>8160</v>
      </c>
      <c r="M16" s="40" t="s">
        <v>72</v>
      </c>
      <c r="N16" s="5" t="s">
        <v>304</v>
      </c>
      <c r="O16" s="5" t="s">
        <v>305</v>
      </c>
      <c r="P16" s="5" t="str">
        <f t="shared" si="1"/>
        <v>1</v>
      </c>
      <c r="Q16" s="5">
        <f t="shared" si="2"/>
        <v>85</v>
      </c>
    </row>
    <row r="17" s="5" customFormat="1" ht="35" customHeight="1" spans="1:17">
      <c r="A17" s="25">
        <v>10</v>
      </c>
      <c r="B17" s="25" t="s">
        <v>41</v>
      </c>
      <c r="C17" s="25" t="s">
        <v>46</v>
      </c>
      <c r="D17" s="25" t="s">
        <v>47</v>
      </c>
      <c r="E17" s="25" t="s">
        <v>48</v>
      </c>
      <c r="F17" s="26">
        <v>600</v>
      </c>
      <c r="G17" s="26">
        <v>1200000</v>
      </c>
      <c r="H17" s="26">
        <v>144000</v>
      </c>
      <c r="I17" s="26">
        <v>57600</v>
      </c>
      <c r="J17" s="26">
        <v>14400</v>
      </c>
      <c r="K17" s="26">
        <v>14400</v>
      </c>
      <c r="L17" s="26">
        <v>57600</v>
      </c>
      <c r="M17" s="40" t="s">
        <v>49</v>
      </c>
      <c r="N17" s="5" t="s">
        <v>303</v>
      </c>
      <c r="O17" s="5" t="s">
        <v>305</v>
      </c>
      <c r="P17" s="5" t="str">
        <f t="shared" si="1"/>
        <v>2</v>
      </c>
      <c r="Q17" s="5">
        <f t="shared" si="2"/>
        <v>300</v>
      </c>
    </row>
    <row r="18" s="5" customFormat="1" ht="35" customHeight="1" spans="1:17">
      <c r="A18" s="25">
        <v>11</v>
      </c>
      <c r="B18" s="25" t="s">
        <v>41</v>
      </c>
      <c r="C18" s="25" t="s">
        <v>73</v>
      </c>
      <c r="D18" s="25" t="s">
        <v>74</v>
      </c>
      <c r="E18" s="25" t="s">
        <v>32</v>
      </c>
      <c r="F18" s="26">
        <v>250</v>
      </c>
      <c r="G18" s="26">
        <v>500000</v>
      </c>
      <c r="H18" s="26">
        <v>60000</v>
      </c>
      <c r="I18" s="26">
        <v>24000</v>
      </c>
      <c r="J18" s="26">
        <v>6000</v>
      </c>
      <c r="K18" s="26">
        <v>6000</v>
      </c>
      <c r="L18" s="26">
        <v>24000</v>
      </c>
      <c r="M18" s="40" t="s">
        <v>75</v>
      </c>
      <c r="N18" s="5" t="s">
        <v>304</v>
      </c>
      <c r="O18" s="5" t="s">
        <v>305</v>
      </c>
      <c r="P18" s="5" t="str">
        <f t="shared" si="1"/>
        <v>1</v>
      </c>
      <c r="Q18" s="5">
        <f t="shared" si="2"/>
        <v>250</v>
      </c>
    </row>
    <row r="19" s="5" customFormat="1" ht="35" customHeight="1" spans="1:17">
      <c r="A19" s="25">
        <v>12</v>
      </c>
      <c r="B19" s="25" t="s">
        <v>41</v>
      </c>
      <c r="C19" s="25" t="s">
        <v>56</v>
      </c>
      <c r="D19" s="25" t="s">
        <v>57</v>
      </c>
      <c r="E19" s="25" t="s">
        <v>32</v>
      </c>
      <c r="F19" s="26">
        <v>630</v>
      </c>
      <c r="G19" s="26">
        <v>1260000</v>
      </c>
      <c r="H19" s="26">
        <v>151200</v>
      </c>
      <c r="I19" s="26">
        <v>60480</v>
      </c>
      <c r="J19" s="26">
        <v>15120</v>
      </c>
      <c r="K19" s="26">
        <v>15120</v>
      </c>
      <c r="L19" s="26">
        <v>60480</v>
      </c>
      <c r="M19" s="40" t="s">
        <v>58</v>
      </c>
      <c r="N19" s="5" t="s">
        <v>303</v>
      </c>
      <c r="O19" s="5" t="s">
        <v>305</v>
      </c>
      <c r="P19" s="5" t="str">
        <f t="shared" si="1"/>
        <v>2</v>
      </c>
      <c r="Q19" s="5">
        <f t="shared" si="2"/>
        <v>315</v>
      </c>
    </row>
    <row r="20" s="5" customFormat="1" ht="35" customHeight="1" spans="1:17">
      <c r="A20" s="25">
        <v>13</v>
      </c>
      <c r="B20" s="25" t="s">
        <v>41</v>
      </c>
      <c r="C20" s="25" t="s">
        <v>53</v>
      </c>
      <c r="D20" s="25" t="s">
        <v>54</v>
      </c>
      <c r="E20" s="25" t="s">
        <v>32</v>
      </c>
      <c r="F20" s="26">
        <v>700</v>
      </c>
      <c r="G20" s="26">
        <v>1400000</v>
      </c>
      <c r="H20" s="26">
        <v>168000</v>
      </c>
      <c r="I20" s="26">
        <v>67200</v>
      </c>
      <c r="J20" s="26">
        <v>16800</v>
      </c>
      <c r="K20" s="26">
        <v>16800</v>
      </c>
      <c r="L20" s="26">
        <v>67200</v>
      </c>
      <c r="M20" s="40" t="s">
        <v>55</v>
      </c>
      <c r="N20" s="5" t="s">
        <v>303</v>
      </c>
      <c r="O20" s="5" t="s">
        <v>305</v>
      </c>
      <c r="P20" s="5" t="str">
        <f t="shared" si="1"/>
        <v>2</v>
      </c>
      <c r="Q20" s="5">
        <f t="shared" si="2"/>
        <v>350</v>
      </c>
    </row>
    <row r="21" s="5" customFormat="1" ht="35" customHeight="1" spans="1:17">
      <c r="A21" s="25">
        <v>14</v>
      </c>
      <c r="B21" s="25" t="s">
        <v>41</v>
      </c>
      <c r="C21" s="25" t="s">
        <v>59</v>
      </c>
      <c r="D21" s="25" t="s">
        <v>60</v>
      </c>
      <c r="E21" s="25" t="s">
        <v>32</v>
      </c>
      <c r="F21" s="26">
        <v>200</v>
      </c>
      <c r="G21" s="26">
        <v>400000</v>
      </c>
      <c r="H21" s="26">
        <v>48000</v>
      </c>
      <c r="I21" s="26">
        <v>19200</v>
      </c>
      <c r="J21" s="26">
        <v>4800</v>
      </c>
      <c r="K21" s="26">
        <v>4800</v>
      </c>
      <c r="L21" s="26">
        <v>19200</v>
      </c>
      <c r="M21" s="40" t="s">
        <v>61</v>
      </c>
      <c r="N21" s="5" t="s">
        <v>303</v>
      </c>
      <c r="O21" s="5" t="s">
        <v>305</v>
      </c>
      <c r="P21" s="5" t="str">
        <f t="shared" si="1"/>
        <v>2</v>
      </c>
      <c r="Q21" s="5">
        <f t="shared" si="2"/>
        <v>100</v>
      </c>
    </row>
    <row r="22" s="5" customFormat="1" ht="35" customHeight="1" spans="1:17">
      <c r="A22" s="25">
        <v>15</v>
      </c>
      <c r="B22" s="25" t="s">
        <v>41</v>
      </c>
      <c r="C22" s="25" t="s">
        <v>42</v>
      </c>
      <c r="D22" s="25" t="s">
        <v>43</v>
      </c>
      <c r="E22" s="25" t="s">
        <v>44</v>
      </c>
      <c r="F22" s="26">
        <v>216</v>
      </c>
      <c r="G22" s="26">
        <v>432000</v>
      </c>
      <c r="H22" s="26">
        <v>51840</v>
      </c>
      <c r="I22" s="26">
        <v>20736</v>
      </c>
      <c r="J22" s="26">
        <v>5184</v>
      </c>
      <c r="K22" s="26">
        <v>5184</v>
      </c>
      <c r="L22" s="26">
        <v>20736</v>
      </c>
      <c r="M22" s="40" t="s">
        <v>45</v>
      </c>
      <c r="N22" s="5" t="s">
        <v>303</v>
      </c>
      <c r="O22" s="5" t="s">
        <v>305</v>
      </c>
      <c r="P22" s="5" t="str">
        <f t="shared" si="1"/>
        <v>2</v>
      </c>
      <c r="Q22" s="5">
        <f t="shared" si="2"/>
        <v>108</v>
      </c>
    </row>
    <row r="23" s="5" customFormat="1" ht="35" customHeight="1" spans="1:17">
      <c r="A23" s="25">
        <v>16</v>
      </c>
      <c r="B23" s="25" t="s">
        <v>41</v>
      </c>
      <c r="C23" s="25" t="s">
        <v>65</v>
      </c>
      <c r="D23" s="25" t="s">
        <v>66</v>
      </c>
      <c r="E23" s="25" t="s">
        <v>32</v>
      </c>
      <c r="F23" s="26">
        <v>158</v>
      </c>
      <c r="G23" s="26">
        <v>316000</v>
      </c>
      <c r="H23" s="26">
        <v>37920</v>
      </c>
      <c r="I23" s="26">
        <v>15168</v>
      </c>
      <c r="J23" s="26">
        <v>3792</v>
      </c>
      <c r="K23" s="26">
        <v>3792</v>
      </c>
      <c r="L23" s="26">
        <v>15168</v>
      </c>
      <c r="M23" s="40" t="s">
        <v>67</v>
      </c>
      <c r="N23" s="5" t="s">
        <v>304</v>
      </c>
      <c r="O23" s="5" t="s">
        <v>305</v>
      </c>
      <c r="P23" s="5" t="str">
        <f t="shared" si="1"/>
        <v>1</v>
      </c>
      <c r="Q23" s="5">
        <f t="shared" si="2"/>
        <v>158</v>
      </c>
    </row>
    <row r="24" s="5" customFormat="1" ht="35" customHeight="1" spans="1:17">
      <c r="A24" s="25">
        <v>17</v>
      </c>
      <c r="B24" s="25" t="s">
        <v>41</v>
      </c>
      <c r="C24" s="25" t="s">
        <v>62</v>
      </c>
      <c r="D24" s="25" t="s">
        <v>63</v>
      </c>
      <c r="E24" s="25" t="s">
        <v>32</v>
      </c>
      <c r="F24" s="26">
        <v>280</v>
      </c>
      <c r="G24" s="26">
        <v>560000</v>
      </c>
      <c r="H24" s="26">
        <v>67200</v>
      </c>
      <c r="I24" s="26">
        <v>26880</v>
      </c>
      <c r="J24" s="26">
        <v>6720</v>
      </c>
      <c r="K24" s="26">
        <v>6720</v>
      </c>
      <c r="L24" s="26">
        <v>26880</v>
      </c>
      <c r="M24" s="40" t="s">
        <v>64</v>
      </c>
      <c r="N24" s="5" t="s">
        <v>304</v>
      </c>
      <c r="O24" s="5" t="s">
        <v>305</v>
      </c>
      <c r="P24" s="5" t="str">
        <f t="shared" si="1"/>
        <v>1</v>
      </c>
      <c r="Q24" s="5">
        <f t="shared" si="2"/>
        <v>280</v>
      </c>
    </row>
    <row r="25" s="5" customFormat="1" ht="35" customHeight="1" spans="1:17">
      <c r="A25" s="25">
        <v>18</v>
      </c>
      <c r="B25" s="25" t="s">
        <v>76</v>
      </c>
      <c r="C25" s="25" t="s">
        <v>77</v>
      </c>
      <c r="D25" s="25" t="s">
        <v>78</v>
      </c>
      <c r="E25" s="25" t="s">
        <v>32</v>
      </c>
      <c r="F25" s="26">
        <v>336</v>
      </c>
      <c r="G25" s="26">
        <v>672000</v>
      </c>
      <c r="H25" s="26">
        <v>80640</v>
      </c>
      <c r="I25" s="26">
        <v>32256</v>
      </c>
      <c r="J25" s="26">
        <v>8064</v>
      </c>
      <c r="K25" s="26">
        <v>8064</v>
      </c>
      <c r="L25" s="26">
        <v>32256</v>
      </c>
      <c r="M25" s="40" t="s">
        <v>79</v>
      </c>
      <c r="N25" s="5" t="s">
        <v>304</v>
      </c>
      <c r="O25" s="5" t="s">
        <v>305</v>
      </c>
      <c r="P25" s="5" t="str">
        <f t="shared" si="1"/>
        <v>1</v>
      </c>
      <c r="Q25" s="5">
        <f t="shared" si="2"/>
        <v>336</v>
      </c>
    </row>
    <row r="26" s="5" customFormat="1" ht="35" customHeight="1" spans="1:17">
      <c r="A26" s="25">
        <v>19</v>
      </c>
      <c r="B26" s="25" t="s">
        <v>80</v>
      </c>
      <c r="C26" s="25" t="s">
        <v>81</v>
      </c>
      <c r="D26" s="25" t="s">
        <v>82</v>
      </c>
      <c r="E26" s="25" t="s">
        <v>24</v>
      </c>
      <c r="F26" s="26">
        <v>176</v>
      </c>
      <c r="G26" s="26">
        <v>352000</v>
      </c>
      <c r="H26" s="26">
        <v>42240</v>
      </c>
      <c r="I26" s="26">
        <v>16896</v>
      </c>
      <c r="J26" s="26">
        <v>4224</v>
      </c>
      <c r="K26" s="26">
        <v>4224</v>
      </c>
      <c r="L26" s="26">
        <v>16896</v>
      </c>
      <c r="M26" s="40" t="s">
        <v>83</v>
      </c>
      <c r="N26" s="5" t="s">
        <v>303</v>
      </c>
      <c r="O26" s="5" t="s">
        <v>305</v>
      </c>
      <c r="P26" s="5" t="str">
        <f t="shared" si="1"/>
        <v>2</v>
      </c>
      <c r="Q26" s="5">
        <f t="shared" si="2"/>
        <v>88</v>
      </c>
    </row>
    <row r="27" s="5" customFormat="1" ht="35" customHeight="1" spans="1:17">
      <c r="A27" s="25">
        <v>20</v>
      </c>
      <c r="B27" s="25" t="s">
        <v>80</v>
      </c>
      <c r="C27" s="25" t="s">
        <v>101</v>
      </c>
      <c r="D27" s="25" t="s">
        <v>102</v>
      </c>
      <c r="E27" s="25" t="s">
        <v>99</v>
      </c>
      <c r="F27" s="26">
        <v>402</v>
      </c>
      <c r="G27" s="26">
        <v>804000</v>
      </c>
      <c r="H27" s="26">
        <v>96480</v>
      </c>
      <c r="I27" s="26">
        <v>38592</v>
      </c>
      <c r="J27" s="26">
        <v>9648</v>
      </c>
      <c r="K27" s="26">
        <v>9648</v>
      </c>
      <c r="L27" s="26">
        <v>38592</v>
      </c>
      <c r="M27" s="40" t="s">
        <v>103</v>
      </c>
      <c r="N27" s="5" t="s">
        <v>303</v>
      </c>
      <c r="O27" s="5" t="s">
        <v>305</v>
      </c>
      <c r="P27" s="5" t="str">
        <f t="shared" si="1"/>
        <v>2</v>
      </c>
      <c r="Q27" s="5">
        <f t="shared" si="2"/>
        <v>201</v>
      </c>
    </row>
    <row r="28" s="5" customFormat="1" ht="35" customHeight="1" spans="1:17">
      <c r="A28" s="25">
        <v>21</v>
      </c>
      <c r="B28" s="25" t="s">
        <v>80</v>
      </c>
      <c r="C28" s="25" t="s">
        <v>101</v>
      </c>
      <c r="D28" s="25" t="s">
        <v>104</v>
      </c>
      <c r="E28" s="25" t="s">
        <v>99</v>
      </c>
      <c r="F28" s="26">
        <v>400</v>
      </c>
      <c r="G28" s="26">
        <v>800000</v>
      </c>
      <c r="H28" s="26">
        <v>96000</v>
      </c>
      <c r="I28" s="26">
        <v>38400</v>
      </c>
      <c r="J28" s="26">
        <v>9600</v>
      </c>
      <c r="K28" s="26">
        <v>9600</v>
      </c>
      <c r="L28" s="26">
        <v>38400</v>
      </c>
      <c r="M28" s="40" t="s">
        <v>105</v>
      </c>
      <c r="N28" s="5" t="s">
        <v>303</v>
      </c>
      <c r="O28" s="5" t="s">
        <v>305</v>
      </c>
      <c r="P28" s="5" t="str">
        <f t="shared" si="1"/>
        <v>2</v>
      </c>
      <c r="Q28" s="5">
        <f t="shared" si="2"/>
        <v>200</v>
      </c>
    </row>
    <row r="29" s="5" customFormat="1" ht="35" customHeight="1" spans="1:17">
      <c r="A29" s="25">
        <v>22</v>
      </c>
      <c r="B29" s="25" t="s">
        <v>80</v>
      </c>
      <c r="C29" s="25" t="s">
        <v>94</v>
      </c>
      <c r="D29" s="25" t="s">
        <v>95</v>
      </c>
      <c r="E29" s="25" t="s">
        <v>44</v>
      </c>
      <c r="F29" s="26">
        <v>240</v>
      </c>
      <c r="G29" s="26">
        <v>480000</v>
      </c>
      <c r="H29" s="26">
        <v>57600</v>
      </c>
      <c r="I29" s="26">
        <v>23040</v>
      </c>
      <c r="J29" s="26">
        <v>5760</v>
      </c>
      <c r="K29" s="26">
        <v>5760</v>
      </c>
      <c r="L29" s="26">
        <v>23040</v>
      </c>
      <c r="M29" s="40" t="s">
        <v>96</v>
      </c>
      <c r="N29" s="5" t="s">
        <v>303</v>
      </c>
      <c r="O29" s="5" t="s">
        <v>305</v>
      </c>
      <c r="P29" s="5" t="str">
        <f t="shared" si="1"/>
        <v>2</v>
      </c>
      <c r="Q29" s="5">
        <f t="shared" si="2"/>
        <v>120</v>
      </c>
    </row>
    <row r="30" s="5" customFormat="1" ht="35" customHeight="1" spans="1:17">
      <c r="A30" s="25">
        <v>23</v>
      </c>
      <c r="B30" s="25" t="s">
        <v>80</v>
      </c>
      <c r="C30" s="25" t="s">
        <v>87</v>
      </c>
      <c r="D30" s="25" t="s">
        <v>88</v>
      </c>
      <c r="E30" s="25" t="s">
        <v>89</v>
      </c>
      <c r="F30" s="26">
        <v>570</v>
      </c>
      <c r="G30" s="26">
        <v>1140000</v>
      </c>
      <c r="H30" s="26">
        <v>136800</v>
      </c>
      <c r="I30" s="26">
        <v>54720</v>
      </c>
      <c r="J30" s="26">
        <v>13680</v>
      </c>
      <c r="K30" s="26">
        <v>13680</v>
      </c>
      <c r="L30" s="26">
        <v>54720</v>
      </c>
      <c r="M30" s="40" t="s">
        <v>90</v>
      </c>
      <c r="N30" s="5" t="s">
        <v>303</v>
      </c>
      <c r="O30" s="5" t="s">
        <v>305</v>
      </c>
      <c r="P30" s="5" t="str">
        <f t="shared" si="1"/>
        <v>2</v>
      </c>
      <c r="Q30" s="5">
        <f t="shared" si="2"/>
        <v>285</v>
      </c>
    </row>
    <row r="31" s="5" customFormat="1" ht="35" customHeight="1" spans="1:17">
      <c r="A31" s="25">
        <v>24</v>
      </c>
      <c r="B31" s="25" t="s">
        <v>80</v>
      </c>
      <c r="C31" s="25" t="s">
        <v>97</v>
      </c>
      <c r="D31" s="25" t="s">
        <v>98</v>
      </c>
      <c r="E31" s="25" t="s">
        <v>99</v>
      </c>
      <c r="F31" s="26">
        <v>145.6</v>
      </c>
      <c r="G31" s="26">
        <v>291200</v>
      </c>
      <c r="H31" s="26">
        <v>34944</v>
      </c>
      <c r="I31" s="26">
        <v>13977.6</v>
      </c>
      <c r="J31" s="26">
        <v>3494.4</v>
      </c>
      <c r="K31" s="26">
        <v>3494.4</v>
      </c>
      <c r="L31" s="26">
        <v>13977.6</v>
      </c>
      <c r="M31" s="40" t="s">
        <v>100</v>
      </c>
      <c r="N31" s="5" t="s">
        <v>303</v>
      </c>
      <c r="O31" s="5" t="s">
        <v>305</v>
      </c>
      <c r="P31" s="5" t="str">
        <f t="shared" si="1"/>
        <v>2</v>
      </c>
      <c r="Q31" s="5">
        <f t="shared" si="2"/>
        <v>72.8</v>
      </c>
    </row>
    <row r="32" s="5" customFormat="1" ht="35" customHeight="1" spans="1:17">
      <c r="A32" s="25">
        <v>25</v>
      </c>
      <c r="B32" s="25" t="s">
        <v>80</v>
      </c>
      <c r="C32" s="25" t="s">
        <v>84</v>
      </c>
      <c r="D32" s="25" t="s">
        <v>85</v>
      </c>
      <c r="E32" s="25" t="s">
        <v>24</v>
      </c>
      <c r="F32" s="26">
        <v>536</v>
      </c>
      <c r="G32" s="26">
        <v>1072000</v>
      </c>
      <c r="H32" s="26">
        <v>128640</v>
      </c>
      <c r="I32" s="26">
        <v>51456</v>
      </c>
      <c r="J32" s="26">
        <v>12864</v>
      </c>
      <c r="K32" s="26">
        <v>12864</v>
      </c>
      <c r="L32" s="26">
        <v>51456</v>
      </c>
      <c r="M32" s="40" t="s">
        <v>86</v>
      </c>
      <c r="N32" s="5" t="s">
        <v>303</v>
      </c>
      <c r="O32" s="5" t="s">
        <v>305</v>
      </c>
      <c r="P32" s="5" t="str">
        <f t="shared" si="1"/>
        <v>2</v>
      </c>
      <c r="Q32" s="5">
        <f t="shared" si="2"/>
        <v>268</v>
      </c>
    </row>
    <row r="33" s="5" customFormat="1" ht="35" customHeight="1" spans="1:17">
      <c r="A33" s="25">
        <v>26</v>
      </c>
      <c r="B33" s="25" t="s">
        <v>80</v>
      </c>
      <c r="C33" s="25" t="s">
        <v>91</v>
      </c>
      <c r="D33" s="25" t="s">
        <v>92</v>
      </c>
      <c r="E33" s="25" t="s">
        <v>44</v>
      </c>
      <c r="F33" s="26">
        <v>460</v>
      </c>
      <c r="G33" s="26">
        <v>920000</v>
      </c>
      <c r="H33" s="26">
        <v>110400</v>
      </c>
      <c r="I33" s="26">
        <v>44160</v>
      </c>
      <c r="J33" s="26">
        <v>11040</v>
      </c>
      <c r="K33" s="26">
        <v>11040</v>
      </c>
      <c r="L33" s="26">
        <v>44160</v>
      </c>
      <c r="M33" s="40" t="s">
        <v>93</v>
      </c>
      <c r="N33" s="5" t="s">
        <v>303</v>
      </c>
      <c r="O33" s="5" t="s">
        <v>305</v>
      </c>
      <c r="P33" s="5" t="str">
        <f t="shared" si="1"/>
        <v>2</v>
      </c>
      <c r="Q33" s="5">
        <f t="shared" si="2"/>
        <v>230</v>
      </c>
    </row>
    <row r="34" s="5" customFormat="1" ht="35" customHeight="1" spans="1:17">
      <c r="A34" s="25">
        <v>27</v>
      </c>
      <c r="B34" s="25" t="s">
        <v>106</v>
      </c>
      <c r="C34" s="25" t="s">
        <v>107</v>
      </c>
      <c r="D34" s="25" t="s">
        <v>108</v>
      </c>
      <c r="E34" s="25" t="s">
        <v>32</v>
      </c>
      <c r="F34" s="26">
        <v>780</v>
      </c>
      <c r="G34" s="26">
        <v>1560000</v>
      </c>
      <c r="H34" s="26">
        <v>187200</v>
      </c>
      <c r="I34" s="26">
        <v>74880</v>
      </c>
      <c r="J34" s="26">
        <v>18720</v>
      </c>
      <c r="K34" s="26">
        <v>18720</v>
      </c>
      <c r="L34" s="26">
        <v>74880</v>
      </c>
      <c r="M34" s="40" t="s">
        <v>109</v>
      </c>
      <c r="N34" s="5" t="s">
        <v>303</v>
      </c>
      <c r="O34" s="5" t="s">
        <v>305</v>
      </c>
      <c r="P34" s="5" t="str">
        <f t="shared" si="1"/>
        <v>2</v>
      </c>
      <c r="Q34" s="5">
        <f t="shared" si="2"/>
        <v>390</v>
      </c>
    </row>
    <row r="35" s="5" customFormat="1" ht="35" customHeight="1" spans="1:17">
      <c r="A35" s="25">
        <v>28</v>
      </c>
      <c r="B35" s="25" t="s">
        <v>106</v>
      </c>
      <c r="C35" s="25" t="s">
        <v>107</v>
      </c>
      <c r="D35" s="25" t="s">
        <v>110</v>
      </c>
      <c r="E35" s="25" t="s">
        <v>32</v>
      </c>
      <c r="F35" s="26">
        <v>280</v>
      </c>
      <c r="G35" s="26">
        <v>420000</v>
      </c>
      <c r="H35" s="26">
        <v>50400</v>
      </c>
      <c r="I35" s="26">
        <v>20160</v>
      </c>
      <c r="J35" s="26">
        <v>5040</v>
      </c>
      <c r="K35" s="26">
        <v>5040</v>
      </c>
      <c r="L35" s="26">
        <v>20160</v>
      </c>
      <c r="M35" s="40" t="s">
        <v>111</v>
      </c>
      <c r="N35" s="5" t="s">
        <v>303</v>
      </c>
      <c r="O35" s="5" t="s">
        <v>306</v>
      </c>
      <c r="P35" s="5" t="str">
        <f t="shared" si="1"/>
        <v>2</v>
      </c>
      <c r="Q35" s="5">
        <f t="shared" si="2"/>
        <v>140</v>
      </c>
    </row>
    <row r="36" s="5" customFormat="1" ht="35" customHeight="1" spans="1:17">
      <c r="A36" s="25">
        <v>29</v>
      </c>
      <c r="B36" s="25" t="s">
        <v>106</v>
      </c>
      <c r="C36" s="25" t="s">
        <v>107</v>
      </c>
      <c r="D36" s="25" t="s">
        <v>112</v>
      </c>
      <c r="E36" s="25" t="s">
        <v>32</v>
      </c>
      <c r="F36" s="26">
        <v>600</v>
      </c>
      <c r="G36" s="26">
        <v>540000</v>
      </c>
      <c r="H36" s="26">
        <v>64800</v>
      </c>
      <c r="I36" s="26">
        <v>25920</v>
      </c>
      <c r="J36" s="26">
        <v>6480</v>
      </c>
      <c r="K36" s="26">
        <v>6480</v>
      </c>
      <c r="L36" s="26">
        <v>25920</v>
      </c>
      <c r="M36" s="40" t="s">
        <v>113</v>
      </c>
      <c r="N36" s="5" t="s">
        <v>303</v>
      </c>
      <c r="O36" s="5">
        <f>G36/F36</f>
        <v>900</v>
      </c>
      <c r="P36" s="5" t="str">
        <f t="shared" si="1"/>
        <v>2</v>
      </c>
      <c r="Q36" s="5">
        <f t="shared" si="2"/>
        <v>300</v>
      </c>
    </row>
    <row r="37" s="5" customFormat="1" ht="35" customHeight="1" spans="1:17">
      <c r="A37" s="25">
        <v>30</v>
      </c>
      <c r="B37" s="25" t="s">
        <v>106</v>
      </c>
      <c r="C37" s="25" t="s">
        <v>107</v>
      </c>
      <c r="D37" s="25" t="s">
        <v>114</v>
      </c>
      <c r="E37" s="25" t="s">
        <v>32</v>
      </c>
      <c r="F37" s="26">
        <v>386</v>
      </c>
      <c r="G37" s="26">
        <v>772000</v>
      </c>
      <c r="H37" s="26">
        <v>92640</v>
      </c>
      <c r="I37" s="26">
        <v>37056</v>
      </c>
      <c r="J37" s="26">
        <v>9264</v>
      </c>
      <c r="K37" s="26">
        <v>9264</v>
      </c>
      <c r="L37" s="26">
        <v>37056</v>
      </c>
      <c r="M37" s="40" t="s">
        <v>115</v>
      </c>
      <c r="N37" s="5" t="s">
        <v>303</v>
      </c>
      <c r="O37" s="5" t="s">
        <v>305</v>
      </c>
      <c r="P37" s="5" t="str">
        <f t="shared" si="1"/>
        <v>2</v>
      </c>
      <c r="Q37" s="5">
        <f t="shared" si="2"/>
        <v>193</v>
      </c>
    </row>
    <row r="38" s="5" customFormat="1" ht="35" customHeight="1" spans="1:17">
      <c r="A38" s="25">
        <v>31</v>
      </c>
      <c r="B38" s="25" t="s">
        <v>116</v>
      </c>
      <c r="C38" s="25" t="s">
        <v>180</v>
      </c>
      <c r="D38" s="25" t="s">
        <v>181</v>
      </c>
      <c r="E38" s="25" t="s">
        <v>32</v>
      </c>
      <c r="F38" s="26">
        <v>194.6</v>
      </c>
      <c r="G38" s="26">
        <v>389200</v>
      </c>
      <c r="H38" s="26">
        <v>46704</v>
      </c>
      <c r="I38" s="26">
        <v>18681.6</v>
      </c>
      <c r="J38" s="26">
        <v>4670.4</v>
      </c>
      <c r="K38" s="26">
        <v>4670.4</v>
      </c>
      <c r="L38" s="26">
        <v>18681.6</v>
      </c>
      <c r="M38" s="40" t="s">
        <v>182</v>
      </c>
      <c r="N38" s="5" t="s">
        <v>303</v>
      </c>
      <c r="O38" s="5" t="s">
        <v>305</v>
      </c>
      <c r="P38" s="5" t="str">
        <f t="shared" si="1"/>
        <v>2</v>
      </c>
      <c r="Q38" s="5">
        <f t="shared" si="2"/>
        <v>97.3</v>
      </c>
    </row>
    <row r="39" s="5" customFormat="1" ht="35" customHeight="1" spans="1:17">
      <c r="A39" s="25">
        <v>32</v>
      </c>
      <c r="B39" s="25" t="s">
        <v>116</v>
      </c>
      <c r="C39" s="25" t="s">
        <v>189</v>
      </c>
      <c r="D39" s="25" t="s">
        <v>190</v>
      </c>
      <c r="E39" s="25" t="s">
        <v>32</v>
      </c>
      <c r="F39" s="26">
        <v>185.2</v>
      </c>
      <c r="G39" s="26">
        <v>370400</v>
      </c>
      <c r="H39" s="26">
        <v>44448</v>
      </c>
      <c r="I39" s="26">
        <v>17779.2</v>
      </c>
      <c r="J39" s="26">
        <v>4444.8</v>
      </c>
      <c r="K39" s="26">
        <v>4444.8</v>
      </c>
      <c r="L39" s="26">
        <v>17779.2</v>
      </c>
      <c r="M39" s="40" t="s">
        <v>191</v>
      </c>
      <c r="N39" s="5" t="s">
        <v>303</v>
      </c>
      <c r="O39" s="5" t="s">
        <v>305</v>
      </c>
      <c r="P39" s="5" t="str">
        <f t="shared" si="1"/>
        <v>2</v>
      </c>
      <c r="Q39" s="5">
        <f t="shared" si="2"/>
        <v>92.6</v>
      </c>
    </row>
    <row r="40" s="5" customFormat="1" ht="35" customHeight="1" spans="1:17">
      <c r="A40" s="25">
        <v>33</v>
      </c>
      <c r="B40" s="25" t="s">
        <v>116</v>
      </c>
      <c r="C40" s="25" t="s">
        <v>123</v>
      </c>
      <c r="D40" s="25" t="s">
        <v>124</v>
      </c>
      <c r="E40" s="25" t="s">
        <v>24</v>
      </c>
      <c r="F40" s="26">
        <v>160</v>
      </c>
      <c r="G40" s="26">
        <v>320000</v>
      </c>
      <c r="H40" s="26">
        <v>38400</v>
      </c>
      <c r="I40" s="26">
        <v>15360</v>
      </c>
      <c r="J40" s="26">
        <v>3840</v>
      </c>
      <c r="K40" s="26">
        <v>3840</v>
      </c>
      <c r="L40" s="26">
        <v>15360</v>
      </c>
      <c r="M40" s="40" t="s">
        <v>125</v>
      </c>
      <c r="N40" s="5" t="s">
        <v>303</v>
      </c>
      <c r="O40" s="5" t="s">
        <v>305</v>
      </c>
      <c r="P40" s="5" t="str">
        <f t="shared" si="1"/>
        <v>2</v>
      </c>
      <c r="Q40" s="5">
        <f t="shared" si="2"/>
        <v>80</v>
      </c>
    </row>
    <row r="41" s="5" customFormat="1" ht="35" customHeight="1" spans="1:17">
      <c r="A41" s="25">
        <v>34</v>
      </c>
      <c r="B41" s="25" t="s">
        <v>116</v>
      </c>
      <c r="C41" s="25" t="s">
        <v>123</v>
      </c>
      <c r="D41" s="25" t="s">
        <v>159</v>
      </c>
      <c r="E41" s="25" t="s">
        <v>32</v>
      </c>
      <c r="F41" s="26">
        <v>164</v>
      </c>
      <c r="G41" s="26">
        <v>328000</v>
      </c>
      <c r="H41" s="26">
        <v>39360</v>
      </c>
      <c r="I41" s="26">
        <v>15744</v>
      </c>
      <c r="J41" s="26">
        <v>3936</v>
      </c>
      <c r="K41" s="26">
        <v>3936</v>
      </c>
      <c r="L41" s="26">
        <v>15744</v>
      </c>
      <c r="M41" s="40" t="s">
        <v>160</v>
      </c>
      <c r="N41" s="5" t="s">
        <v>303</v>
      </c>
      <c r="O41" s="5" t="s">
        <v>305</v>
      </c>
      <c r="P41" s="5" t="str">
        <f t="shared" si="1"/>
        <v>2</v>
      </c>
      <c r="Q41" s="5">
        <f t="shared" si="2"/>
        <v>82</v>
      </c>
    </row>
    <row r="42" s="5" customFormat="1" ht="35" customHeight="1" spans="1:17">
      <c r="A42" s="25">
        <v>35</v>
      </c>
      <c r="B42" s="25" t="s">
        <v>116</v>
      </c>
      <c r="C42" s="25" t="s">
        <v>177</v>
      </c>
      <c r="D42" s="25" t="s">
        <v>178</v>
      </c>
      <c r="E42" s="25" t="s">
        <v>32</v>
      </c>
      <c r="F42" s="26">
        <v>168.6</v>
      </c>
      <c r="G42" s="26">
        <v>337200</v>
      </c>
      <c r="H42" s="26">
        <v>40464</v>
      </c>
      <c r="I42" s="26">
        <v>16185.6</v>
      </c>
      <c r="J42" s="26">
        <v>4046.4</v>
      </c>
      <c r="K42" s="26">
        <v>4046.4</v>
      </c>
      <c r="L42" s="26">
        <v>16185.6</v>
      </c>
      <c r="M42" s="40" t="s">
        <v>179</v>
      </c>
      <c r="N42" s="5" t="s">
        <v>303</v>
      </c>
      <c r="O42" s="5" t="s">
        <v>305</v>
      </c>
      <c r="P42" s="5" t="str">
        <f t="shared" si="1"/>
        <v>2</v>
      </c>
      <c r="Q42" s="5">
        <f t="shared" si="2"/>
        <v>84.3</v>
      </c>
    </row>
    <row r="43" s="5" customFormat="1" ht="35" customHeight="1" spans="1:17">
      <c r="A43" s="25">
        <v>36</v>
      </c>
      <c r="B43" s="25" t="s">
        <v>116</v>
      </c>
      <c r="C43" s="25" t="s">
        <v>208</v>
      </c>
      <c r="D43" s="25" t="s">
        <v>209</v>
      </c>
      <c r="E43" s="25" t="s">
        <v>32</v>
      </c>
      <c r="F43" s="26">
        <v>192.6</v>
      </c>
      <c r="G43" s="26">
        <v>385200</v>
      </c>
      <c r="H43" s="26">
        <v>46224</v>
      </c>
      <c r="I43" s="26">
        <v>18489.6</v>
      </c>
      <c r="J43" s="26">
        <v>4622.4</v>
      </c>
      <c r="K43" s="26">
        <v>4622.4</v>
      </c>
      <c r="L43" s="26">
        <v>18489.6</v>
      </c>
      <c r="M43" s="40" t="s">
        <v>210</v>
      </c>
      <c r="N43" s="5" t="s">
        <v>303</v>
      </c>
      <c r="O43" s="5" t="s">
        <v>305</v>
      </c>
      <c r="P43" s="5" t="str">
        <f t="shared" si="1"/>
        <v>2</v>
      </c>
      <c r="Q43" s="5">
        <f t="shared" si="2"/>
        <v>96.3</v>
      </c>
    </row>
    <row r="44" s="5" customFormat="1" ht="35" customHeight="1" spans="1:17">
      <c r="A44" s="25">
        <v>37</v>
      </c>
      <c r="B44" s="25" t="s">
        <v>116</v>
      </c>
      <c r="C44" s="25" t="s">
        <v>138</v>
      </c>
      <c r="D44" s="25" t="s">
        <v>139</v>
      </c>
      <c r="E44" s="25" t="s">
        <v>140</v>
      </c>
      <c r="F44" s="26">
        <v>150</v>
      </c>
      <c r="G44" s="26">
        <v>300000</v>
      </c>
      <c r="H44" s="26">
        <v>36000</v>
      </c>
      <c r="I44" s="26">
        <v>14400</v>
      </c>
      <c r="J44" s="26">
        <v>3600</v>
      </c>
      <c r="K44" s="26">
        <v>3600</v>
      </c>
      <c r="L44" s="26">
        <v>14400</v>
      </c>
      <c r="M44" s="40" t="s">
        <v>141</v>
      </c>
      <c r="N44" s="5" t="s">
        <v>303</v>
      </c>
      <c r="O44" s="5" t="s">
        <v>305</v>
      </c>
      <c r="P44" s="5" t="str">
        <f t="shared" si="1"/>
        <v>2</v>
      </c>
      <c r="Q44" s="5">
        <f t="shared" si="2"/>
        <v>75</v>
      </c>
    </row>
    <row r="45" s="5" customFormat="1" ht="35" customHeight="1" spans="1:17">
      <c r="A45" s="25">
        <v>38</v>
      </c>
      <c r="B45" s="25" t="s">
        <v>116</v>
      </c>
      <c r="C45" s="25" t="s">
        <v>138</v>
      </c>
      <c r="D45" s="25" t="s">
        <v>161</v>
      </c>
      <c r="E45" s="25" t="s">
        <v>32</v>
      </c>
      <c r="F45" s="26">
        <v>146</v>
      </c>
      <c r="G45" s="26">
        <v>292000</v>
      </c>
      <c r="H45" s="26">
        <v>35040</v>
      </c>
      <c r="I45" s="26">
        <v>14016</v>
      </c>
      <c r="J45" s="26">
        <v>3504</v>
      </c>
      <c r="K45" s="26">
        <v>3504</v>
      </c>
      <c r="L45" s="26">
        <v>14016</v>
      </c>
      <c r="M45" s="40" t="s">
        <v>162</v>
      </c>
      <c r="N45" s="5" t="s">
        <v>303</v>
      </c>
      <c r="O45" s="5" t="s">
        <v>305</v>
      </c>
      <c r="P45" s="5" t="str">
        <f t="shared" si="1"/>
        <v>2</v>
      </c>
      <c r="Q45" s="5">
        <f t="shared" si="2"/>
        <v>73</v>
      </c>
    </row>
    <row r="46" s="5" customFormat="1" ht="35" customHeight="1" spans="1:19">
      <c r="A46" s="25">
        <v>39</v>
      </c>
      <c r="B46" s="25" t="s">
        <v>116</v>
      </c>
      <c r="C46" s="25" t="s">
        <v>168</v>
      </c>
      <c r="D46" s="25" t="s">
        <v>169</v>
      </c>
      <c r="E46" s="25" t="s">
        <v>32</v>
      </c>
      <c r="F46" s="26">
        <v>165.4</v>
      </c>
      <c r="G46" s="26">
        <v>330800</v>
      </c>
      <c r="H46" s="26">
        <v>39696</v>
      </c>
      <c r="I46" s="26">
        <v>15878.4</v>
      </c>
      <c r="J46" s="26">
        <v>3969.6</v>
      </c>
      <c r="K46" s="26">
        <v>3969.6</v>
      </c>
      <c r="L46" s="26">
        <v>15878.4</v>
      </c>
      <c r="M46" s="40" t="s">
        <v>307</v>
      </c>
      <c r="N46" s="5" t="s">
        <v>303</v>
      </c>
      <c r="O46" s="5" t="s">
        <v>305</v>
      </c>
      <c r="P46" s="5" t="str">
        <f t="shared" si="1"/>
        <v>2</v>
      </c>
      <c r="Q46" s="5">
        <f t="shared" si="2"/>
        <v>82.7</v>
      </c>
      <c r="S46" s="5" t="str">
        <f t="shared" ref="S46:S99" si="3">O46&amp;Q46&amp;"亩"&amp;"("&amp;N46&amp;F46&amp;"亩"&amp;")"</f>
        <v>露地果菜82.7亩(2茬165.4亩)</v>
      </c>
    </row>
    <row r="47" s="5" customFormat="1" ht="35" customHeight="1" spans="1:19">
      <c r="A47" s="25">
        <v>40</v>
      </c>
      <c r="B47" s="25" t="s">
        <v>116</v>
      </c>
      <c r="C47" s="25" t="s">
        <v>129</v>
      </c>
      <c r="D47" s="25" t="s">
        <v>130</v>
      </c>
      <c r="E47" s="25" t="s">
        <v>24</v>
      </c>
      <c r="F47" s="26">
        <v>168</v>
      </c>
      <c r="G47" s="26">
        <v>336000</v>
      </c>
      <c r="H47" s="26">
        <v>40320</v>
      </c>
      <c r="I47" s="26">
        <v>16128</v>
      </c>
      <c r="J47" s="26">
        <v>4032</v>
      </c>
      <c r="K47" s="26">
        <v>4032</v>
      </c>
      <c r="L47" s="26">
        <v>16128</v>
      </c>
      <c r="M47" s="40" t="s">
        <v>308</v>
      </c>
      <c r="N47" s="5" t="s">
        <v>303</v>
      </c>
      <c r="O47" s="5" t="s">
        <v>305</v>
      </c>
      <c r="P47" s="5" t="str">
        <f t="shared" si="1"/>
        <v>2</v>
      </c>
      <c r="Q47" s="5">
        <f t="shared" si="2"/>
        <v>84</v>
      </c>
      <c r="S47" s="5" t="str">
        <f t="shared" si="3"/>
        <v>露地果菜84亩(2茬168亩)</v>
      </c>
    </row>
    <row r="48" s="5" customFormat="1" ht="35" customHeight="1" spans="1:19">
      <c r="A48" s="25">
        <v>41</v>
      </c>
      <c r="B48" s="25" t="s">
        <v>116</v>
      </c>
      <c r="C48" s="25" t="s">
        <v>211</v>
      </c>
      <c r="D48" s="25" t="s">
        <v>212</v>
      </c>
      <c r="E48" s="25" t="s">
        <v>32</v>
      </c>
      <c r="F48" s="26">
        <v>213</v>
      </c>
      <c r="G48" s="26">
        <v>426000</v>
      </c>
      <c r="H48" s="26">
        <v>51120</v>
      </c>
      <c r="I48" s="26">
        <v>20448</v>
      </c>
      <c r="J48" s="26">
        <v>5112</v>
      </c>
      <c r="K48" s="26">
        <v>5112</v>
      </c>
      <c r="L48" s="26">
        <v>20448</v>
      </c>
      <c r="M48" s="40" t="s">
        <v>307</v>
      </c>
      <c r="N48" s="5" t="s">
        <v>303</v>
      </c>
      <c r="O48" s="5" t="s">
        <v>305</v>
      </c>
      <c r="P48" s="5" t="str">
        <f t="shared" si="1"/>
        <v>2</v>
      </c>
      <c r="Q48" s="5">
        <f t="shared" si="2"/>
        <v>106.5</v>
      </c>
      <c r="S48" s="5" t="str">
        <f t="shared" si="3"/>
        <v>露地果菜106.5亩(2茬213亩)</v>
      </c>
    </row>
    <row r="49" s="5" customFormat="1" ht="35" customHeight="1" spans="1:19">
      <c r="A49" s="25">
        <v>42</v>
      </c>
      <c r="B49" s="25" t="s">
        <v>116</v>
      </c>
      <c r="C49" s="25" t="s">
        <v>194</v>
      </c>
      <c r="D49" s="25" t="s">
        <v>195</v>
      </c>
      <c r="E49" s="25" t="s">
        <v>32</v>
      </c>
      <c r="F49" s="26">
        <v>170.6</v>
      </c>
      <c r="G49" s="26">
        <v>341200</v>
      </c>
      <c r="H49" s="26">
        <v>40944</v>
      </c>
      <c r="I49" s="26">
        <v>16377.6</v>
      </c>
      <c r="J49" s="26">
        <v>4094.4</v>
      </c>
      <c r="K49" s="26">
        <v>4094.4</v>
      </c>
      <c r="L49" s="26">
        <v>16377.6</v>
      </c>
      <c r="M49" s="40" t="s">
        <v>307</v>
      </c>
      <c r="N49" s="5" t="s">
        <v>303</v>
      </c>
      <c r="O49" s="5" t="s">
        <v>305</v>
      </c>
      <c r="P49" s="5" t="str">
        <f t="shared" si="1"/>
        <v>2</v>
      </c>
      <c r="Q49" s="5">
        <f t="shared" si="2"/>
        <v>85.3</v>
      </c>
      <c r="S49" s="5" t="str">
        <f t="shared" si="3"/>
        <v>露地果菜85.3亩(2茬170.6亩)</v>
      </c>
    </row>
    <row r="50" s="5" customFormat="1" ht="35" customHeight="1" spans="1:19">
      <c r="A50" s="25">
        <v>43</v>
      </c>
      <c r="B50" s="25" t="s">
        <v>116</v>
      </c>
      <c r="C50" s="25" t="s">
        <v>174</v>
      </c>
      <c r="D50" s="25" t="s">
        <v>175</v>
      </c>
      <c r="E50" s="25" t="s">
        <v>32</v>
      </c>
      <c r="F50" s="26">
        <v>148</v>
      </c>
      <c r="G50" s="26">
        <v>296000</v>
      </c>
      <c r="H50" s="26">
        <v>35520</v>
      </c>
      <c r="I50" s="26">
        <v>14208</v>
      </c>
      <c r="J50" s="26">
        <v>3552</v>
      </c>
      <c r="K50" s="26">
        <v>3552</v>
      </c>
      <c r="L50" s="26">
        <v>14208</v>
      </c>
      <c r="M50" s="40" t="s">
        <v>309</v>
      </c>
      <c r="N50" s="5" t="s">
        <v>303</v>
      </c>
      <c r="O50" s="5" t="s">
        <v>305</v>
      </c>
      <c r="P50" s="5" t="str">
        <f t="shared" si="1"/>
        <v>2</v>
      </c>
      <c r="Q50" s="5">
        <f t="shared" si="2"/>
        <v>74</v>
      </c>
      <c r="S50" s="5" t="str">
        <f t="shared" si="3"/>
        <v>露地果菜74亩(2茬148亩)</v>
      </c>
    </row>
    <row r="51" s="5" customFormat="1" ht="35" customHeight="1" spans="1:19">
      <c r="A51" s="25">
        <v>44</v>
      </c>
      <c r="B51" s="25" t="s">
        <v>116</v>
      </c>
      <c r="C51" s="25" t="s">
        <v>153</v>
      </c>
      <c r="D51" s="25" t="s">
        <v>154</v>
      </c>
      <c r="E51" s="25" t="s">
        <v>140</v>
      </c>
      <c r="F51" s="26">
        <v>172</v>
      </c>
      <c r="G51" s="26">
        <v>344000</v>
      </c>
      <c r="H51" s="26">
        <v>41280</v>
      </c>
      <c r="I51" s="26">
        <v>16512</v>
      </c>
      <c r="J51" s="26">
        <v>4128</v>
      </c>
      <c r="K51" s="26">
        <v>4128</v>
      </c>
      <c r="L51" s="26">
        <v>16512</v>
      </c>
      <c r="M51" s="40" t="s">
        <v>307</v>
      </c>
      <c r="N51" s="5" t="s">
        <v>303</v>
      </c>
      <c r="O51" s="5" t="s">
        <v>305</v>
      </c>
      <c r="P51" s="5" t="str">
        <f t="shared" si="1"/>
        <v>2</v>
      </c>
      <c r="Q51" s="5">
        <f t="shared" si="2"/>
        <v>86</v>
      </c>
      <c r="S51" s="5" t="str">
        <f t="shared" si="3"/>
        <v>露地果菜86亩(2茬172亩)</v>
      </c>
    </row>
    <row r="52" s="5" customFormat="1" ht="35" customHeight="1" spans="1:19">
      <c r="A52" s="25">
        <v>45</v>
      </c>
      <c r="B52" s="25" t="s">
        <v>116</v>
      </c>
      <c r="C52" s="25" t="s">
        <v>165</v>
      </c>
      <c r="D52" s="25" t="s">
        <v>166</v>
      </c>
      <c r="E52" s="25" t="s">
        <v>32</v>
      </c>
      <c r="F52" s="26">
        <v>168</v>
      </c>
      <c r="G52" s="26">
        <v>336000</v>
      </c>
      <c r="H52" s="26">
        <v>40320</v>
      </c>
      <c r="I52" s="26">
        <v>16128</v>
      </c>
      <c r="J52" s="26">
        <v>4032</v>
      </c>
      <c r="K52" s="26">
        <v>4032</v>
      </c>
      <c r="L52" s="26">
        <v>16128</v>
      </c>
      <c r="M52" s="40" t="s">
        <v>310</v>
      </c>
      <c r="N52" s="5" t="s">
        <v>303</v>
      </c>
      <c r="O52" s="5" t="s">
        <v>305</v>
      </c>
      <c r="P52" s="5" t="str">
        <f t="shared" si="1"/>
        <v>2</v>
      </c>
      <c r="Q52" s="5">
        <f t="shared" si="2"/>
        <v>84</v>
      </c>
      <c r="S52" s="5" t="str">
        <f t="shared" si="3"/>
        <v>露地果菜84亩(2茬168亩)</v>
      </c>
    </row>
    <row r="53" s="5" customFormat="1" ht="35" customHeight="1" spans="1:19">
      <c r="A53" s="25">
        <v>46</v>
      </c>
      <c r="B53" s="25" t="s">
        <v>116</v>
      </c>
      <c r="C53" s="25" t="s">
        <v>135</v>
      </c>
      <c r="D53" s="25" t="s">
        <v>136</v>
      </c>
      <c r="E53" s="25" t="s">
        <v>24</v>
      </c>
      <c r="F53" s="26">
        <v>156</v>
      </c>
      <c r="G53" s="26">
        <v>312000</v>
      </c>
      <c r="H53" s="26">
        <v>37440</v>
      </c>
      <c r="I53" s="26">
        <v>14976</v>
      </c>
      <c r="J53" s="26">
        <v>3744</v>
      </c>
      <c r="K53" s="26">
        <v>3744</v>
      </c>
      <c r="L53" s="26">
        <v>14976</v>
      </c>
      <c r="M53" s="40" t="s">
        <v>311</v>
      </c>
      <c r="N53" s="5" t="s">
        <v>303</v>
      </c>
      <c r="O53" s="5" t="s">
        <v>305</v>
      </c>
      <c r="P53" s="5" t="str">
        <f t="shared" si="1"/>
        <v>2</v>
      </c>
      <c r="Q53" s="5">
        <f t="shared" si="2"/>
        <v>78</v>
      </c>
      <c r="S53" s="5" t="str">
        <f t="shared" si="3"/>
        <v>露地果菜78亩(2茬156亩)</v>
      </c>
    </row>
    <row r="54" s="5" customFormat="1" ht="35" customHeight="1" spans="1:19">
      <c r="A54" s="25">
        <v>47</v>
      </c>
      <c r="B54" s="25" t="s">
        <v>116</v>
      </c>
      <c r="C54" s="25" t="s">
        <v>142</v>
      </c>
      <c r="D54" s="25" t="s">
        <v>143</v>
      </c>
      <c r="E54" s="25" t="s">
        <v>140</v>
      </c>
      <c r="F54" s="26">
        <v>176</v>
      </c>
      <c r="G54" s="26">
        <v>352000</v>
      </c>
      <c r="H54" s="26">
        <v>42240</v>
      </c>
      <c r="I54" s="26">
        <v>16896</v>
      </c>
      <c r="J54" s="26">
        <v>4224</v>
      </c>
      <c r="K54" s="26">
        <v>4224</v>
      </c>
      <c r="L54" s="26">
        <v>16896</v>
      </c>
      <c r="M54" s="40" t="s">
        <v>312</v>
      </c>
      <c r="N54" s="5" t="s">
        <v>303</v>
      </c>
      <c r="O54" s="5" t="s">
        <v>305</v>
      </c>
      <c r="P54" s="5" t="str">
        <f t="shared" si="1"/>
        <v>2</v>
      </c>
      <c r="Q54" s="5">
        <f t="shared" si="2"/>
        <v>88</v>
      </c>
      <c r="S54" s="5" t="str">
        <f t="shared" si="3"/>
        <v>露地果菜88亩(2茬176亩)</v>
      </c>
    </row>
    <row r="55" s="5" customFormat="1" ht="35" customHeight="1" spans="1:19">
      <c r="A55" s="25">
        <v>48</v>
      </c>
      <c r="B55" s="25" t="s">
        <v>116</v>
      </c>
      <c r="C55" s="25" t="s">
        <v>142</v>
      </c>
      <c r="D55" s="25" t="s">
        <v>192</v>
      </c>
      <c r="E55" s="25" t="s">
        <v>32</v>
      </c>
      <c r="F55" s="26">
        <v>196.4</v>
      </c>
      <c r="G55" s="26">
        <v>392800</v>
      </c>
      <c r="H55" s="26">
        <v>47136</v>
      </c>
      <c r="I55" s="26">
        <v>18854.4</v>
      </c>
      <c r="J55" s="26">
        <v>4713.6</v>
      </c>
      <c r="K55" s="26">
        <v>4713.6</v>
      </c>
      <c r="L55" s="26">
        <v>18854.4</v>
      </c>
      <c r="M55" s="40" t="s">
        <v>310</v>
      </c>
      <c r="N55" s="5" t="s">
        <v>303</v>
      </c>
      <c r="O55" s="5" t="s">
        <v>305</v>
      </c>
      <c r="P55" s="5" t="str">
        <f t="shared" si="1"/>
        <v>2</v>
      </c>
      <c r="Q55" s="5">
        <f t="shared" si="2"/>
        <v>98.2</v>
      </c>
      <c r="S55" s="5" t="str">
        <f t="shared" si="3"/>
        <v>露地果菜98.2亩(2茬196.4亩)</v>
      </c>
    </row>
    <row r="56" s="5" customFormat="1" ht="35" customHeight="1" spans="1:19">
      <c r="A56" s="25">
        <v>49</v>
      </c>
      <c r="B56" s="25" t="s">
        <v>116</v>
      </c>
      <c r="C56" s="25" t="s">
        <v>186</v>
      </c>
      <c r="D56" s="25" t="s">
        <v>187</v>
      </c>
      <c r="E56" s="25" t="s">
        <v>32</v>
      </c>
      <c r="F56" s="26">
        <v>175.2</v>
      </c>
      <c r="G56" s="26">
        <v>350400</v>
      </c>
      <c r="H56" s="26">
        <v>42048</v>
      </c>
      <c r="I56" s="26">
        <v>16819.2</v>
      </c>
      <c r="J56" s="26">
        <v>4204.8</v>
      </c>
      <c r="K56" s="26">
        <v>4204.8</v>
      </c>
      <c r="L56" s="26">
        <v>16819.2</v>
      </c>
      <c r="M56" s="40" t="s">
        <v>307</v>
      </c>
      <c r="N56" s="5" t="s">
        <v>303</v>
      </c>
      <c r="O56" s="5" t="s">
        <v>305</v>
      </c>
      <c r="P56" s="5" t="str">
        <f t="shared" si="1"/>
        <v>2</v>
      </c>
      <c r="Q56" s="5">
        <f t="shared" si="2"/>
        <v>87.6</v>
      </c>
      <c r="S56" s="5" t="str">
        <f t="shared" si="3"/>
        <v>露地果菜87.6亩(2茬175.2亩)</v>
      </c>
    </row>
    <row r="57" s="5" customFormat="1" ht="35" customHeight="1" spans="1:19">
      <c r="A57" s="25">
        <v>50</v>
      </c>
      <c r="B57" s="25" t="s">
        <v>116</v>
      </c>
      <c r="C57" s="25" t="s">
        <v>117</v>
      </c>
      <c r="D57" s="25" t="s">
        <v>118</v>
      </c>
      <c r="E57" s="25" t="s">
        <v>24</v>
      </c>
      <c r="F57" s="26">
        <v>152</v>
      </c>
      <c r="G57" s="26">
        <v>304000</v>
      </c>
      <c r="H57" s="26">
        <v>36480</v>
      </c>
      <c r="I57" s="26">
        <v>14592</v>
      </c>
      <c r="J57" s="26">
        <v>3648</v>
      </c>
      <c r="K57" s="26">
        <v>3648</v>
      </c>
      <c r="L57" s="26">
        <v>14592</v>
      </c>
      <c r="M57" s="40" t="s">
        <v>307</v>
      </c>
      <c r="N57" s="5" t="s">
        <v>303</v>
      </c>
      <c r="O57" s="5" t="s">
        <v>305</v>
      </c>
      <c r="P57" s="5" t="str">
        <f t="shared" si="1"/>
        <v>2</v>
      </c>
      <c r="Q57" s="5">
        <f t="shared" si="2"/>
        <v>76</v>
      </c>
      <c r="S57" s="5" t="str">
        <f t="shared" si="3"/>
        <v>露地果菜76亩(2茬152亩)</v>
      </c>
    </row>
    <row r="58" s="5" customFormat="1" ht="35" customHeight="1" spans="1:19">
      <c r="A58" s="25">
        <v>51</v>
      </c>
      <c r="B58" s="25" t="s">
        <v>116</v>
      </c>
      <c r="C58" s="25" t="s">
        <v>132</v>
      </c>
      <c r="D58" s="25" t="s">
        <v>133</v>
      </c>
      <c r="E58" s="25" t="s">
        <v>24</v>
      </c>
      <c r="F58" s="26">
        <v>166</v>
      </c>
      <c r="G58" s="26">
        <v>332000</v>
      </c>
      <c r="H58" s="26">
        <v>39840</v>
      </c>
      <c r="I58" s="26">
        <v>15936</v>
      </c>
      <c r="J58" s="26">
        <v>3984</v>
      </c>
      <c r="K58" s="26">
        <v>3984</v>
      </c>
      <c r="L58" s="26">
        <v>15936</v>
      </c>
      <c r="M58" s="40" t="s">
        <v>310</v>
      </c>
      <c r="N58" s="5" t="s">
        <v>303</v>
      </c>
      <c r="O58" s="5" t="s">
        <v>305</v>
      </c>
      <c r="P58" s="5" t="str">
        <f t="shared" si="1"/>
        <v>2</v>
      </c>
      <c r="Q58" s="5">
        <f t="shared" si="2"/>
        <v>83</v>
      </c>
      <c r="S58" s="5" t="str">
        <f t="shared" si="3"/>
        <v>露地果菜83亩(2茬166亩)</v>
      </c>
    </row>
    <row r="59" s="5" customFormat="1" ht="35" customHeight="1" spans="1:19">
      <c r="A59" s="25">
        <v>52</v>
      </c>
      <c r="B59" s="25" t="s">
        <v>116</v>
      </c>
      <c r="C59" s="25" t="s">
        <v>171</v>
      </c>
      <c r="D59" s="25" t="s">
        <v>172</v>
      </c>
      <c r="E59" s="25" t="s">
        <v>32</v>
      </c>
      <c r="F59" s="26">
        <v>192.4</v>
      </c>
      <c r="G59" s="26">
        <v>384800</v>
      </c>
      <c r="H59" s="26">
        <v>46176</v>
      </c>
      <c r="I59" s="26">
        <v>18470.4</v>
      </c>
      <c r="J59" s="26">
        <v>4617.6</v>
      </c>
      <c r="K59" s="26">
        <v>4617.6</v>
      </c>
      <c r="L59" s="26">
        <v>18470.4</v>
      </c>
      <c r="M59" s="40" t="s">
        <v>307</v>
      </c>
      <c r="N59" s="5" t="s">
        <v>303</v>
      </c>
      <c r="O59" s="5" t="s">
        <v>305</v>
      </c>
      <c r="P59" s="5" t="str">
        <f t="shared" si="1"/>
        <v>2</v>
      </c>
      <c r="Q59" s="5">
        <f t="shared" si="2"/>
        <v>96.2</v>
      </c>
      <c r="S59" s="5" t="str">
        <f t="shared" si="3"/>
        <v>露地果菜96.2亩(2茬192.4亩)</v>
      </c>
    </row>
    <row r="60" s="5" customFormat="1" ht="35" customHeight="1" spans="1:19">
      <c r="A60" s="25">
        <v>53</v>
      </c>
      <c r="B60" s="25" t="s">
        <v>116</v>
      </c>
      <c r="C60" s="25" t="s">
        <v>145</v>
      </c>
      <c r="D60" s="25" t="s">
        <v>146</v>
      </c>
      <c r="E60" s="25" t="s">
        <v>140</v>
      </c>
      <c r="F60" s="26">
        <v>152</v>
      </c>
      <c r="G60" s="26">
        <v>304000</v>
      </c>
      <c r="H60" s="26">
        <v>36480</v>
      </c>
      <c r="I60" s="26">
        <v>14592</v>
      </c>
      <c r="J60" s="26">
        <v>3648</v>
      </c>
      <c r="K60" s="26">
        <v>3648</v>
      </c>
      <c r="L60" s="26">
        <v>14592</v>
      </c>
      <c r="M60" s="40" t="s">
        <v>307</v>
      </c>
      <c r="N60" s="5" t="s">
        <v>303</v>
      </c>
      <c r="O60" s="5" t="s">
        <v>305</v>
      </c>
      <c r="P60" s="5" t="str">
        <f t="shared" si="1"/>
        <v>2</v>
      </c>
      <c r="Q60" s="5">
        <f t="shared" si="2"/>
        <v>76</v>
      </c>
      <c r="S60" s="5" t="str">
        <f t="shared" si="3"/>
        <v>露地果菜76亩(2茬152亩)</v>
      </c>
    </row>
    <row r="61" s="5" customFormat="1" ht="35" customHeight="1" spans="1:19">
      <c r="A61" s="25">
        <v>54</v>
      </c>
      <c r="B61" s="25" t="s">
        <v>116</v>
      </c>
      <c r="C61" s="25" t="s">
        <v>145</v>
      </c>
      <c r="D61" s="25" t="s">
        <v>197</v>
      </c>
      <c r="E61" s="25" t="s">
        <v>32</v>
      </c>
      <c r="F61" s="26">
        <v>232.6</v>
      </c>
      <c r="G61" s="26">
        <v>465200</v>
      </c>
      <c r="H61" s="26">
        <v>55824</v>
      </c>
      <c r="I61" s="26">
        <v>22329.6</v>
      </c>
      <c r="J61" s="26">
        <v>5582.4</v>
      </c>
      <c r="K61" s="26">
        <v>5582.4</v>
      </c>
      <c r="L61" s="26">
        <v>22329.6</v>
      </c>
      <c r="M61" s="40" t="s">
        <v>307</v>
      </c>
      <c r="N61" s="5" t="s">
        <v>303</v>
      </c>
      <c r="O61" s="5" t="s">
        <v>305</v>
      </c>
      <c r="P61" s="5" t="str">
        <f t="shared" si="1"/>
        <v>2</v>
      </c>
      <c r="Q61" s="5">
        <f t="shared" si="2"/>
        <v>116.3</v>
      </c>
      <c r="S61" s="5" t="str">
        <f t="shared" si="3"/>
        <v>露地果菜116.3亩(2茬232.6亩)</v>
      </c>
    </row>
    <row r="62" s="5" customFormat="1" ht="35" customHeight="1" spans="1:19">
      <c r="A62" s="25">
        <v>55</v>
      </c>
      <c r="B62" s="25" t="s">
        <v>116</v>
      </c>
      <c r="C62" s="25" t="s">
        <v>202</v>
      </c>
      <c r="D62" s="25" t="s">
        <v>203</v>
      </c>
      <c r="E62" s="25" t="s">
        <v>32</v>
      </c>
      <c r="F62" s="26">
        <v>169.4</v>
      </c>
      <c r="G62" s="26">
        <v>338800</v>
      </c>
      <c r="H62" s="26">
        <v>40656</v>
      </c>
      <c r="I62" s="26">
        <v>16262.4</v>
      </c>
      <c r="J62" s="26">
        <v>4065.6</v>
      </c>
      <c r="K62" s="26">
        <v>4065.6</v>
      </c>
      <c r="L62" s="26">
        <v>16262.4</v>
      </c>
      <c r="M62" s="40" t="s">
        <v>307</v>
      </c>
      <c r="N62" s="5" t="s">
        <v>303</v>
      </c>
      <c r="O62" s="5" t="s">
        <v>305</v>
      </c>
      <c r="P62" s="5" t="str">
        <f t="shared" si="1"/>
        <v>2</v>
      </c>
      <c r="Q62" s="5">
        <f t="shared" si="2"/>
        <v>84.7</v>
      </c>
      <c r="S62" s="5" t="str">
        <f t="shared" si="3"/>
        <v>露地果菜84.7亩(2茬169.4亩)</v>
      </c>
    </row>
    <row r="63" s="5" customFormat="1" ht="35" customHeight="1" spans="1:19">
      <c r="A63" s="25">
        <v>56</v>
      </c>
      <c r="B63" s="25" t="s">
        <v>116</v>
      </c>
      <c r="C63" s="25" t="s">
        <v>199</v>
      </c>
      <c r="D63" s="25" t="s">
        <v>200</v>
      </c>
      <c r="E63" s="25" t="s">
        <v>32</v>
      </c>
      <c r="F63" s="26">
        <v>157.4</v>
      </c>
      <c r="G63" s="26">
        <v>314800</v>
      </c>
      <c r="H63" s="26">
        <v>37776</v>
      </c>
      <c r="I63" s="26">
        <v>15110.4</v>
      </c>
      <c r="J63" s="26">
        <v>3777.6</v>
      </c>
      <c r="K63" s="26">
        <v>3777.6</v>
      </c>
      <c r="L63" s="26">
        <v>15110.4</v>
      </c>
      <c r="M63" s="40" t="s">
        <v>310</v>
      </c>
      <c r="N63" s="5" t="s">
        <v>303</v>
      </c>
      <c r="O63" s="5" t="s">
        <v>305</v>
      </c>
      <c r="P63" s="5" t="str">
        <f t="shared" si="1"/>
        <v>2</v>
      </c>
      <c r="Q63" s="5">
        <f t="shared" si="2"/>
        <v>78.7</v>
      </c>
      <c r="S63" s="5" t="str">
        <f t="shared" si="3"/>
        <v>露地果菜78.7亩(2茬157.4亩)</v>
      </c>
    </row>
    <row r="64" s="5" customFormat="1" ht="35" customHeight="1" spans="1:19">
      <c r="A64" s="25">
        <v>57</v>
      </c>
      <c r="B64" s="25" t="s">
        <v>116</v>
      </c>
      <c r="C64" s="25" t="s">
        <v>126</v>
      </c>
      <c r="D64" s="25" t="s">
        <v>127</v>
      </c>
      <c r="E64" s="25" t="s">
        <v>24</v>
      </c>
      <c r="F64" s="26">
        <v>184</v>
      </c>
      <c r="G64" s="26">
        <v>368000</v>
      </c>
      <c r="H64" s="26">
        <v>44160</v>
      </c>
      <c r="I64" s="26">
        <v>17664</v>
      </c>
      <c r="J64" s="26">
        <v>4416</v>
      </c>
      <c r="K64" s="26">
        <v>4416</v>
      </c>
      <c r="L64" s="26">
        <v>17664</v>
      </c>
      <c r="M64" s="40" t="s">
        <v>313</v>
      </c>
      <c r="N64" s="5" t="s">
        <v>303</v>
      </c>
      <c r="O64" s="5" t="s">
        <v>305</v>
      </c>
      <c r="P64" s="5" t="str">
        <f t="shared" si="1"/>
        <v>2</v>
      </c>
      <c r="Q64" s="5">
        <f t="shared" si="2"/>
        <v>92</v>
      </c>
      <c r="S64" s="5" t="str">
        <f t="shared" si="3"/>
        <v>露地果菜92亩(2茬184亩)</v>
      </c>
    </row>
    <row r="65" s="5" customFormat="1" ht="35" customHeight="1" spans="1:19">
      <c r="A65" s="25">
        <v>58</v>
      </c>
      <c r="B65" s="25" t="s">
        <v>116</v>
      </c>
      <c r="C65" s="25" t="s">
        <v>147</v>
      </c>
      <c r="D65" s="25" t="s">
        <v>148</v>
      </c>
      <c r="E65" s="25" t="s">
        <v>140</v>
      </c>
      <c r="F65" s="26">
        <v>184</v>
      </c>
      <c r="G65" s="26">
        <v>368000</v>
      </c>
      <c r="H65" s="26">
        <v>44160</v>
      </c>
      <c r="I65" s="26">
        <v>17664</v>
      </c>
      <c r="J65" s="26">
        <v>4416</v>
      </c>
      <c r="K65" s="26">
        <v>4416</v>
      </c>
      <c r="L65" s="26">
        <v>17664</v>
      </c>
      <c r="M65" s="40" t="s">
        <v>312</v>
      </c>
      <c r="N65" s="5" t="s">
        <v>303</v>
      </c>
      <c r="O65" s="5" t="s">
        <v>305</v>
      </c>
      <c r="P65" s="5" t="str">
        <f t="shared" si="1"/>
        <v>2</v>
      </c>
      <c r="Q65" s="5">
        <f t="shared" si="2"/>
        <v>92</v>
      </c>
      <c r="S65" s="5" t="str">
        <f t="shared" si="3"/>
        <v>露地果菜92亩(2茬184亩)</v>
      </c>
    </row>
    <row r="66" s="5" customFormat="1" ht="35" customHeight="1" spans="1:19">
      <c r="A66" s="25">
        <v>59</v>
      </c>
      <c r="B66" s="25" t="s">
        <v>116</v>
      </c>
      <c r="C66" s="25" t="s">
        <v>205</v>
      </c>
      <c r="D66" s="25" t="s">
        <v>206</v>
      </c>
      <c r="E66" s="25" t="s">
        <v>32</v>
      </c>
      <c r="F66" s="26">
        <v>184.8</v>
      </c>
      <c r="G66" s="26">
        <v>369600</v>
      </c>
      <c r="H66" s="26">
        <v>44352</v>
      </c>
      <c r="I66" s="26">
        <v>17740.8</v>
      </c>
      <c r="J66" s="26">
        <v>4435.2</v>
      </c>
      <c r="K66" s="26">
        <v>4435.2</v>
      </c>
      <c r="L66" s="26">
        <v>17740.8</v>
      </c>
      <c r="M66" s="40" t="s">
        <v>307</v>
      </c>
      <c r="N66" s="5" t="s">
        <v>303</v>
      </c>
      <c r="O66" s="5" t="s">
        <v>305</v>
      </c>
      <c r="P66" s="5" t="str">
        <f t="shared" si="1"/>
        <v>2</v>
      </c>
      <c r="Q66" s="5">
        <f t="shared" si="2"/>
        <v>92.4</v>
      </c>
      <c r="S66" s="5" t="str">
        <f t="shared" si="3"/>
        <v>露地果菜92.4亩(2茬184.8亩)</v>
      </c>
    </row>
    <row r="67" s="5" customFormat="1" ht="35" customHeight="1" spans="1:19">
      <c r="A67" s="25">
        <v>60</v>
      </c>
      <c r="B67" s="25" t="s">
        <v>116</v>
      </c>
      <c r="C67" s="25" t="s">
        <v>156</v>
      </c>
      <c r="D67" s="25" t="s">
        <v>157</v>
      </c>
      <c r="E67" s="25" t="s">
        <v>140</v>
      </c>
      <c r="F67" s="26">
        <v>164</v>
      </c>
      <c r="G67" s="26">
        <v>328000</v>
      </c>
      <c r="H67" s="26">
        <v>39360</v>
      </c>
      <c r="I67" s="26">
        <v>15744</v>
      </c>
      <c r="J67" s="26">
        <v>3936</v>
      </c>
      <c r="K67" s="26">
        <v>3936</v>
      </c>
      <c r="L67" s="26">
        <v>15744</v>
      </c>
      <c r="M67" s="40" t="s">
        <v>312</v>
      </c>
      <c r="N67" s="5" t="s">
        <v>303</v>
      </c>
      <c r="O67" s="5" t="s">
        <v>305</v>
      </c>
      <c r="P67" s="5" t="str">
        <f t="shared" si="1"/>
        <v>2</v>
      </c>
      <c r="Q67" s="5">
        <f t="shared" si="2"/>
        <v>82</v>
      </c>
      <c r="S67" s="5" t="str">
        <f t="shared" si="3"/>
        <v>露地果菜82亩(2茬164亩)</v>
      </c>
    </row>
    <row r="68" s="5" customFormat="1" ht="35" customHeight="1" spans="1:19">
      <c r="A68" s="25">
        <v>61</v>
      </c>
      <c r="B68" s="25" t="s">
        <v>116</v>
      </c>
      <c r="C68" s="25" t="s">
        <v>156</v>
      </c>
      <c r="D68" s="25" t="s">
        <v>163</v>
      </c>
      <c r="E68" s="25" t="s">
        <v>32</v>
      </c>
      <c r="F68" s="26">
        <v>156</v>
      </c>
      <c r="G68" s="26">
        <v>312000</v>
      </c>
      <c r="H68" s="26">
        <v>37440</v>
      </c>
      <c r="I68" s="26">
        <v>14976</v>
      </c>
      <c r="J68" s="26">
        <v>3744</v>
      </c>
      <c r="K68" s="26">
        <v>3744</v>
      </c>
      <c r="L68" s="26">
        <v>14976</v>
      </c>
      <c r="M68" s="40" t="s">
        <v>314</v>
      </c>
      <c r="N68" s="5" t="s">
        <v>303</v>
      </c>
      <c r="O68" s="5" t="s">
        <v>305</v>
      </c>
      <c r="P68" s="5" t="str">
        <f t="shared" si="1"/>
        <v>2</v>
      </c>
      <c r="Q68" s="5">
        <f t="shared" si="2"/>
        <v>78</v>
      </c>
      <c r="S68" s="5" t="str">
        <f t="shared" si="3"/>
        <v>露地果菜78亩(2茬156亩)</v>
      </c>
    </row>
    <row r="69" s="5" customFormat="1" ht="35" customHeight="1" spans="1:19">
      <c r="A69" s="25">
        <v>62</v>
      </c>
      <c r="B69" s="25" t="s">
        <v>116</v>
      </c>
      <c r="C69" s="25" t="s">
        <v>120</v>
      </c>
      <c r="D69" s="25" t="s">
        <v>121</v>
      </c>
      <c r="E69" s="25" t="s">
        <v>24</v>
      </c>
      <c r="F69" s="26">
        <v>164</v>
      </c>
      <c r="G69" s="26">
        <v>328000</v>
      </c>
      <c r="H69" s="26">
        <v>39360</v>
      </c>
      <c r="I69" s="26">
        <v>15744</v>
      </c>
      <c r="J69" s="26">
        <v>3936</v>
      </c>
      <c r="K69" s="26">
        <v>3936</v>
      </c>
      <c r="L69" s="26">
        <v>15744</v>
      </c>
      <c r="M69" s="40" t="s">
        <v>311</v>
      </c>
      <c r="N69" s="5" t="s">
        <v>303</v>
      </c>
      <c r="O69" s="5" t="s">
        <v>305</v>
      </c>
      <c r="P69" s="5" t="str">
        <f t="shared" si="1"/>
        <v>2</v>
      </c>
      <c r="Q69" s="5">
        <f t="shared" si="2"/>
        <v>82</v>
      </c>
      <c r="S69" s="5" t="str">
        <f t="shared" si="3"/>
        <v>露地果菜82亩(2茬164亩)</v>
      </c>
    </row>
    <row r="70" s="5" customFormat="1" ht="35" customHeight="1" spans="1:19">
      <c r="A70" s="25">
        <v>63</v>
      </c>
      <c r="B70" s="25" t="s">
        <v>116</v>
      </c>
      <c r="C70" s="25" t="s">
        <v>150</v>
      </c>
      <c r="D70" s="25" t="s">
        <v>151</v>
      </c>
      <c r="E70" s="25" t="s">
        <v>140</v>
      </c>
      <c r="F70" s="26">
        <v>150</v>
      </c>
      <c r="G70" s="26">
        <v>300000</v>
      </c>
      <c r="H70" s="26">
        <v>36000</v>
      </c>
      <c r="I70" s="26">
        <v>14400</v>
      </c>
      <c r="J70" s="26">
        <v>3600</v>
      </c>
      <c r="K70" s="26">
        <v>3600</v>
      </c>
      <c r="L70" s="26">
        <v>14400</v>
      </c>
      <c r="M70" s="40" t="s">
        <v>307</v>
      </c>
      <c r="N70" s="5" t="s">
        <v>303</v>
      </c>
      <c r="O70" s="5" t="s">
        <v>305</v>
      </c>
      <c r="P70" s="5" t="str">
        <f t="shared" si="1"/>
        <v>2</v>
      </c>
      <c r="Q70" s="5">
        <f t="shared" si="2"/>
        <v>75</v>
      </c>
      <c r="S70" s="5" t="str">
        <f t="shared" si="3"/>
        <v>露地果菜75亩(2茬150亩)</v>
      </c>
    </row>
    <row r="71" s="5" customFormat="1" ht="35" customHeight="1" spans="1:19">
      <c r="A71" s="25">
        <v>64</v>
      </c>
      <c r="B71" s="25" t="s">
        <v>116</v>
      </c>
      <c r="C71" s="25" t="s">
        <v>183</v>
      </c>
      <c r="D71" s="25" t="s">
        <v>184</v>
      </c>
      <c r="E71" s="25" t="s">
        <v>32</v>
      </c>
      <c r="F71" s="26">
        <v>216.8</v>
      </c>
      <c r="G71" s="26">
        <v>433600</v>
      </c>
      <c r="H71" s="26">
        <v>52032</v>
      </c>
      <c r="I71" s="26">
        <v>20812.8</v>
      </c>
      <c r="J71" s="26">
        <v>5203.2</v>
      </c>
      <c r="K71" s="26">
        <v>5203.2</v>
      </c>
      <c r="L71" s="26">
        <v>20812.8</v>
      </c>
      <c r="M71" s="40" t="s">
        <v>307</v>
      </c>
      <c r="N71" s="5" t="s">
        <v>303</v>
      </c>
      <c r="O71" s="5" t="s">
        <v>305</v>
      </c>
      <c r="P71" s="5" t="str">
        <f t="shared" si="1"/>
        <v>2</v>
      </c>
      <c r="Q71" s="5">
        <f t="shared" si="2"/>
        <v>108.4</v>
      </c>
      <c r="S71" s="5" t="str">
        <f t="shared" si="3"/>
        <v>露地果菜108.4亩(2茬216.8亩)</v>
      </c>
    </row>
    <row r="72" s="5" customFormat="1" ht="35" customHeight="1" spans="1:19">
      <c r="A72" s="25">
        <v>65</v>
      </c>
      <c r="B72" s="25" t="s">
        <v>214</v>
      </c>
      <c r="C72" s="25" t="s">
        <v>215</v>
      </c>
      <c r="D72" s="25" t="s">
        <v>216</v>
      </c>
      <c r="E72" s="25" t="s">
        <v>32</v>
      </c>
      <c r="F72" s="26">
        <v>167</v>
      </c>
      <c r="G72" s="26">
        <v>250500</v>
      </c>
      <c r="H72" s="26">
        <v>30060</v>
      </c>
      <c r="I72" s="26">
        <v>12024</v>
      </c>
      <c r="J72" s="26">
        <v>3006</v>
      </c>
      <c r="K72" s="26">
        <v>3006</v>
      </c>
      <c r="L72" s="26">
        <v>12024</v>
      </c>
      <c r="M72" s="40" t="s">
        <v>315</v>
      </c>
      <c r="N72" s="5" t="s">
        <v>304</v>
      </c>
      <c r="O72" s="5" t="s">
        <v>306</v>
      </c>
      <c r="P72" s="5" t="str">
        <f t="shared" ref="P72:P99" si="4">MID(N72,1,1)</f>
        <v>1</v>
      </c>
      <c r="Q72" s="5">
        <f t="shared" ref="Q72:Q99" si="5">F72/P72</f>
        <v>167</v>
      </c>
      <c r="S72" s="5" t="str">
        <f t="shared" si="3"/>
        <v>露地茎菜167亩(1茬167亩)</v>
      </c>
    </row>
    <row r="73" s="5" customFormat="1" ht="35" customHeight="1" spans="1:19">
      <c r="A73" s="25">
        <v>66</v>
      </c>
      <c r="B73" s="25" t="s">
        <v>214</v>
      </c>
      <c r="C73" s="25" t="s">
        <v>215</v>
      </c>
      <c r="D73" s="25" t="s">
        <v>218</v>
      </c>
      <c r="E73" s="25" t="s">
        <v>32</v>
      </c>
      <c r="F73" s="26">
        <v>1029</v>
      </c>
      <c r="G73" s="26">
        <v>1543500</v>
      </c>
      <c r="H73" s="26">
        <v>185220</v>
      </c>
      <c r="I73" s="26">
        <v>74088</v>
      </c>
      <c r="J73" s="26">
        <v>18522</v>
      </c>
      <c r="K73" s="26">
        <v>18522</v>
      </c>
      <c r="L73" s="26">
        <v>74088</v>
      </c>
      <c r="M73" s="40" t="s">
        <v>315</v>
      </c>
      <c r="N73" s="5" t="s">
        <v>304</v>
      </c>
      <c r="O73" s="5" t="s">
        <v>306</v>
      </c>
      <c r="P73" s="5" t="str">
        <f t="shared" si="4"/>
        <v>1</v>
      </c>
      <c r="Q73" s="5">
        <f t="shared" si="5"/>
        <v>1029</v>
      </c>
      <c r="S73" s="5" t="str">
        <f t="shared" si="3"/>
        <v>露地茎菜1029亩(1茬1029亩)</v>
      </c>
    </row>
    <row r="74" s="5" customFormat="1" ht="35" customHeight="1" spans="1:19">
      <c r="A74" s="25">
        <v>67</v>
      </c>
      <c r="B74" s="25" t="s">
        <v>214</v>
      </c>
      <c r="C74" s="25" t="s">
        <v>215</v>
      </c>
      <c r="D74" s="25" t="s">
        <v>220</v>
      </c>
      <c r="E74" s="25" t="s">
        <v>32</v>
      </c>
      <c r="F74" s="26">
        <v>371</v>
      </c>
      <c r="G74" s="26">
        <v>556500</v>
      </c>
      <c r="H74" s="26">
        <v>66780</v>
      </c>
      <c r="I74" s="26">
        <v>26712</v>
      </c>
      <c r="J74" s="26">
        <v>6678</v>
      </c>
      <c r="K74" s="26">
        <v>6678</v>
      </c>
      <c r="L74" s="26">
        <v>26712</v>
      </c>
      <c r="M74" s="40" t="s">
        <v>315</v>
      </c>
      <c r="N74" s="5" t="s">
        <v>304</v>
      </c>
      <c r="O74" s="5" t="s">
        <v>306</v>
      </c>
      <c r="P74" s="5" t="str">
        <f t="shared" si="4"/>
        <v>1</v>
      </c>
      <c r="Q74" s="5">
        <f t="shared" si="5"/>
        <v>371</v>
      </c>
      <c r="S74" s="5" t="str">
        <f t="shared" si="3"/>
        <v>露地茎菜371亩(1茬371亩)</v>
      </c>
    </row>
    <row r="75" s="5" customFormat="1" ht="35" customHeight="1" spans="1:19">
      <c r="A75" s="25">
        <v>68</v>
      </c>
      <c r="B75" s="25" t="s">
        <v>222</v>
      </c>
      <c r="C75" s="25" t="s">
        <v>189</v>
      </c>
      <c r="D75" s="25" t="s">
        <v>234</v>
      </c>
      <c r="E75" s="25" t="s">
        <v>32</v>
      </c>
      <c r="F75" s="26">
        <v>170</v>
      </c>
      <c r="G75" s="26">
        <v>340000</v>
      </c>
      <c r="H75" s="26">
        <v>40800</v>
      </c>
      <c r="I75" s="26">
        <v>16320</v>
      </c>
      <c r="J75" s="26">
        <v>4080</v>
      </c>
      <c r="K75" s="26">
        <v>4080</v>
      </c>
      <c r="L75" s="26">
        <v>16320</v>
      </c>
      <c r="M75" s="40" t="s">
        <v>314</v>
      </c>
      <c r="N75" s="5" t="s">
        <v>303</v>
      </c>
      <c r="O75" s="5" t="s">
        <v>305</v>
      </c>
      <c r="P75" s="5" t="str">
        <f t="shared" si="4"/>
        <v>2</v>
      </c>
      <c r="Q75" s="5">
        <f t="shared" si="5"/>
        <v>85</v>
      </c>
      <c r="S75" s="5" t="str">
        <f t="shared" si="3"/>
        <v>露地果菜85亩(2茬170亩)</v>
      </c>
    </row>
    <row r="76" s="5" customFormat="1" ht="35" customHeight="1" spans="1:19">
      <c r="A76" s="25">
        <v>69</v>
      </c>
      <c r="B76" s="25" t="s">
        <v>222</v>
      </c>
      <c r="C76" s="25" t="s">
        <v>236</v>
      </c>
      <c r="D76" s="25" t="s">
        <v>237</v>
      </c>
      <c r="E76" s="25" t="s">
        <v>32</v>
      </c>
      <c r="F76" s="26">
        <v>234.4</v>
      </c>
      <c r="G76" s="26">
        <v>468800</v>
      </c>
      <c r="H76" s="26">
        <v>56256</v>
      </c>
      <c r="I76" s="26">
        <v>22502.4</v>
      </c>
      <c r="J76" s="26">
        <v>5625.6</v>
      </c>
      <c r="K76" s="26">
        <v>5625.6</v>
      </c>
      <c r="L76" s="26">
        <v>22502.4</v>
      </c>
      <c r="M76" s="40" t="s">
        <v>307</v>
      </c>
      <c r="N76" s="5" t="s">
        <v>303</v>
      </c>
      <c r="O76" s="5" t="s">
        <v>305</v>
      </c>
      <c r="P76" s="5" t="str">
        <f t="shared" si="4"/>
        <v>2</v>
      </c>
      <c r="Q76" s="5">
        <f t="shared" si="5"/>
        <v>117.2</v>
      </c>
      <c r="S76" s="5" t="str">
        <f t="shared" si="3"/>
        <v>露地果菜117.2亩(2茬234.4亩)</v>
      </c>
    </row>
    <row r="77" s="5" customFormat="1" ht="35" customHeight="1" spans="1:19">
      <c r="A77" s="25">
        <v>70</v>
      </c>
      <c r="B77" s="25" t="s">
        <v>222</v>
      </c>
      <c r="C77" s="25" t="s">
        <v>223</v>
      </c>
      <c r="D77" s="25" t="s">
        <v>224</v>
      </c>
      <c r="E77" s="25" t="s">
        <v>48</v>
      </c>
      <c r="F77" s="26">
        <v>240</v>
      </c>
      <c r="G77" s="26">
        <v>480000</v>
      </c>
      <c r="H77" s="26">
        <v>57600</v>
      </c>
      <c r="I77" s="26">
        <v>23040</v>
      </c>
      <c r="J77" s="26">
        <v>5760</v>
      </c>
      <c r="K77" s="26">
        <v>5760</v>
      </c>
      <c r="L77" s="26">
        <v>23040</v>
      </c>
      <c r="M77" s="40" t="s">
        <v>316</v>
      </c>
      <c r="N77" s="5" t="s">
        <v>303</v>
      </c>
      <c r="O77" s="5" t="s">
        <v>305</v>
      </c>
      <c r="P77" s="5" t="str">
        <f t="shared" si="4"/>
        <v>2</v>
      </c>
      <c r="Q77" s="5">
        <f t="shared" si="5"/>
        <v>120</v>
      </c>
      <c r="S77" s="5" t="str">
        <f t="shared" si="3"/>
        <v>露地果菜120亩(2茬240亩)</v>
      </c>
    </row>
    <row r="78" s="5" customFormat="1" ht="35" customHeight="1" spans="1:19">
      <c r="A78" s="25">
        <v>71</v>
      </c>
      <c r="B78" s="25" t="s">
        <v>222</v>
      </c>
      <c r="C78" s="25" t="s">
        <v>253</v>
      </c>
      <c r="D78" s="25" t="s">
        <v>254</v>
      </c>
      <c r="E78" s="25" t="s">
        <v>32</v>
      </c>
      <c r="F78" s="26">
        <v>257.2</v>
      </c>
      <c r="G78" s="26">
        <v>514400</v>
      </c>
      <c r="H78" s="26">
        <v>61728</v>
      </c>
      <c r="I78" s="26">
        <v>24691.2</v>
      </c>
      <c r="J78" s="26">
        <v>6172.8</v>
      </c>
      <c r="K78" s="26">
        <v>6172.8</v>
      </c>
      <c r="L78" s="26">
        <v>24691.2</v>
      </c>
      <c r="M78" s="40" t="s">
        <v>307</v>
      </c>
      <c r="N78" s="5" t="s">
        <v>303</v>
      </c>
      <c r="O78" s="5" t="s">
        <v>305</v>
      </c>
      <c r="P78" s="5" t="str">
        <f t="shared" si="4"/>
        <v>2</v>
      </c>
      <c r="Q78" s="5">
        <f t="shared" si="5"/>
        <v>128.6</v>
      </c>
      <c r="S78" s="5" t="str">
        <f t="shared" si="3"/>
        <v>露地果菜128.6亩(2茬257.2亩)</v>
      </c>
    </row>
    <row r="79" s="5" customFormat="1" ht="35" customHeight="1" spans="1:19">
      <c r="A79" s="25">
        <v>72</v>
      </c>
      <c r="B79" s="25" t="s">
        <v>222</v>
      </c>
      <c r="C79" s="25" t="s">
        <v>250</v>
      </c>
      <c r="D79" s="25" t="s">
        <v>251</v>
      </c>
      <c r="E79" s="25" t="s">
        <v>32</v>
      </c>
      <c r="F79" s="26">
        <v>196.4</v>
      </c>
      <c r="G79" s="26">
        <v>392800</v>
      </c>
      <c r="H79" s="26">
        <v>47136</v>
      </c>
      <c r="I79" s="26">
        <v>18854.4</v>
      </c>
      <c r="J79" s="26">
        <v>4713.6</v>
      </c>
      <c r="K79" s="26">
        <v>4713.6</v>
      </c>
      <c r="L79" s="26">
        <v>18854.4</v>
      </c>
      <c r="M79" s="40" t="s">
        <v>307</v>
      </c>
      <c r="N79" s="5" t="s">
        <v>303</v>
      </c>
      <c r="O79" s="5" t="s">
        <v>305</v>
      </c>
      <c r="P79" s="5" t="str">
        <f t="shared" si="4"/>
        <v>2</v>
      </c>
      <c r="Q79" s="5">
        <f t="shared" si="5"/>
        <v>98.2</v>
      </c>
      <c r="S79" s="5" t="str">
        <f t="shared" si="3"/>
        <v>露地果菜98.2亩(2茬196.4亩)</v>
      </c>
    </row>
    <row r="80" s="5" customFormat="1" ht="35" customHeight="1" spans="1:19">
      <c r="A80" s="25">
        <v>73</v>
      </c>
      <c r="B80" s="25" t="s">
        <v>222</v>
      </c>
      <c r="C80" s="25" t="s">
        <v>241</v>
      </c>
      <c r="D80" s="25" t="s">
        <v>242</v>
      </c>
      <c r="E80" s="25" t="s">
        <v>32</v>
      </c>
      <c r="F80" s="26">
        <v>155.2</v>
      </c>
      <c r="G80" s="26">
        <v>310400</v>
      </c>
      <c r="H80" s="26">
        <v>37248</v>
      </c>
      <c r="I80" s="26">
        <v>14899.2</v>
      </c>
      <c r="J80" s="26">
        <v>3724.8</v>
      </c>
      <c r="K80" s="26">
        <v>3724.8</v>
      </c>
      <c r="L80" s="26">
        <v>14899.2</v>
      </c>
      <c r="M80" s="40" t="s">
        <v>307</v>
      </c>
      <c r="N80" s="5" t="s">
        <v>303</v>
      </c>
      <c r="O80" s="5" t="s">
        <v>305</v>
      </c>
      <c r="P80" s="5" t="str">
        <f t="shared" si="4"/>
        <v>2</v>
      </c>
      <c r="Q80" s="5">
        <f t="shared" si="5"/>
        <v>77.6</v>
      </c>
      <c r="S80" s="5" t="str">
        <f t="shared" si="3"/>
        <v>露地果菜77.6亩(2茬155.2亩)</v>
      </c>
    </row>
    <row r="81" s="5" customFormat="1" ht="35" customHeight="1" spans="1:19">
      <c r="A81" s="25">
        <v>74</v>
      </c>
      <c r="B81" s="25" t="s">
        <v>222</v>
      </c>
      <c r="C81" s="25" t="s">
        <v>168</v>
      </c>
      <c r="D81" s="25" t="s">
        <v>239</v>
      </c>
      <c r="E81" s="25" t="s">
        <v>32</v>
      </c>
      <c r="F81" s="26">
        <v>145.2</v>
      </c>
      <c r="G81" s="26">
        <v>290400</v>
      </c>
      <c r="H81" s="26">
        <v>34848</v>
      </c>
      <c r="I81" s="26">
        <v>13939.2</v>
      </c>
      <c r="J81" s="26">
        <v>3484.8</v>
      </c>
      <c r="K81" s="26">
        <v>3484.8</v>
      </c>
      <c r="L81" s="26">
        <v>13939.2</v>
      </c>
      <c r="M81" s="40" t="s">
        <v>307</v>
      </c>
      <c r="N81" s="5" t="s">
        <v>303</v>
      </c>
      <c r="O81" s="5" t="s">
        <v>305</v>
      </c>
      <c r="P81" s="5" t="str">
        <f t="shared" si="4"/>
        <v>2</v>
      </c>
      <c r="Q81" s="5">
        <f t="shared" si="5"/>
        <v>72.6</v>
      </c>
      <c r="S81" s="5" t="str">
        <f t="shared" si="3"/>
        <v>露地果菜72.6亩(2茬145.2亩)</v>
      </c>
    </row>
    <row r="82" s="5" customFormat="1" ht="35" customHeight="1" spans="1:19">
      <c r="A82" s="25">
        <v>75</v>
      </c>
      <c r="B82" s="25" t="s">
        <v>222</v>
      </c>
      <c r="C82" s="25" t="s">
        <v>226</v>
      </c>
      <c r="D82" s="25" t="s">
        <v>227</v>
      </c>
      <c r="E82" s="25" t="s">
        <v>48</v>
      </c>
      <c r="F82" s="26">
        <v>556</v>
      </c>
      <c r="G82" s="26">
        <v>1112000</v>
      </c>
      <c r="H82" s="26">
        <v>133440</v>
      </c>
      <c r="I82" s="26">
        <v>53376</v>
      </c>
      <c r="J82" s="26">
        <v>13344</v>
      </c>
      <c r="K82" s="26">
        <v>13344</v>
      </c>
      <c r="L82" s="26">
        <v>53376</v>
      </c>
      <c r="M82" s="40" t="s">
        <v>307</v>
      </c>
      <c r="N82" s="5" t="s">
        <v>303</v>
      </c>
      <c r="O82" s="5" t="s">
        <v>305</v>
      </c>
      <c r="P82" s="5" t="str">
        <f t="shared" si="4"/>
        <v>2</v>
      </c>
      <c r="Q82" s="5">
        <f t="shared" si="5"/>
        <v>278</v>
      </c>
      <c r="S82" s="5" t="str">
        <f t="shared" si="3"/>
        <v>露地果菜278亩(2茬556亩)</v>
      </c>
    </row>
    <row r="83" s="5" customFormat="1" ht="35" customHeight="1" spans="1:19">
      <c r="A83" s="25">
        <v>76</v>
      </c>
      <c r="B83" s="25" t="s">
        <v>222</v>
      </c>
      <c r="C83" s="25" t="s">
        <v>231</v>
      </c>
      <c r="D83" s="25" t="s">
        <v>232</v>
      </c>
      <c r="E83" s="25" t="s">
        <v>48</v>
      </c>
      <c r="F83" s="26">
        <v>272</v>
      </c>
      <c r="G83" s="26">
        <v>544000</v>
      </c>
      <c r="H83" s="26">
        <v>65280</v>
      </c>
      <c r="I83" s="26">
        <v>26112</v>
      </c>
      <c r="J83" s="26">
        <v>6528</v>
      </c>
      <c r="K83" s="26">
        <v>6528</v>
      </c>
      <c r="L83" s="26">
        <v>26112</v>
      </c>
      <c r="M83" s="40" t="s">
        <v>310</v>
      </c>
      <c r="N83" s="5" t="s">
        <v>303</v>
      </c>
      <c r="O83" s="5" t="s">
        <v>305</v>
      </c>
      <c r="P83" s="5" t="str">
        <f t="shared" si="4"/>
        <v>2</v>
      </c>
      <c r="Q83" s="5">
        <f t="shared" si="5"/>
        <v>136</v>
      </c>
      <c r="S83" s="5" t="str">
        <f t="shared" si="3"/>
        <v>露地果菜136亩(2茬272亩)</v>
      </c>
    </row>
    <row r="84" s="5" customFormat="1" ht="35" customHeight="1" spans="1:19">
      <c r="A84" s="25">
        <v>77</v>
      </c>
      <c r="B84" s="25" t="s">
        <v>222</v>
      </c>
      <c r="C84" s="25" t="s">
        <v>256</v>
      </c>
      <c r="D84" s="25" t="s">
        <v>257</v>
      </c>
      <c r="E84" s="25" t="s">
        <v>32</v>
      </c>
      <c r="F84" s="26">
        <v>252</v>
      </c>
      <c r="G84" s="26">
        <v>504000</v>
      </c>
      <c r="H84" s="26">
        <v>60480</v>
      </c>
      <c r="I84" s="26">
        <v>24192</v>
      </c>
      <c r="J84" s="26">
        <v>6048</v>
      </c>
      <c r="K84" s="26">
        <v>6048</v>
      </c>
      <c r="L84" s="26">
        <v>24192</v>
      </c>
      <c r="M84" s="40" t="s">
        <v>307</v>
      </c>
      <c r="N84" s="5" t="s">
        <v>303</v>
      </c>
      <c r="O84" s="5" t="s">
        <v>305</v>
      </c>
      <c r="P84" s="5" t="str">
        <f t="shared" si="4"/>
        <v>2</v>
      </c>
      <c r="Q84" s="5">
        <f t="shared" si="5"/>
        <v>126</v>
      </c>
      <c r="S84" s="5" t="str">
        <f t="shared" si="3"/>
        <v>露地果菜126亩(2茬252亩)</v>
      </c>
    </row>
    <row r="85" s="5" customFormat="1" ht="35" customHeight="1" spans="1:19">
      <c r="A85" s="25">
        <v>78</v>
      </c>
      <c r="B85" s="25" t="s">
        <v>222</v>
      </c>
      <c r="C85" s="25" t="s">
        <v>259</v>
      </c>
      <c r="D85" s="25" t="s">
        <v>260</v>
      </c>
      <c r="E85" s="25" t="s">
        <v>32</v>
      </c>
      <c r="F85" s="26">
        <v>270.5</v>
      </c>
      <c r="G85" s="26">
        <v>541000</v>
      </c>
      <c r="H85" s="26">
        <v>64920</v>
      </c>
      <c r="I85" s="26">
        <v>25968</v>
      </c>
      <c r="J85" s="26">
        <v>6492</v>
      </c>
      <c r="K85" s="26">
        <v>6492</v>
      </c>
      <c r="L85" s="26">
        <v>25968</v>
      </c>
      <c r="M85" s="40" t="s">
        <v>307</v>
      </c>
      <c r="N85" s="5" t="s">
        <v>303</v>
      </c>
      <c r="O85" s="5" t="s">
        <v>305</v>
      </c>
      <c r="P85" s="5" t="str">
        <f t="shared" si="4"/>
        <v>2</v>
      </c>
      <c r="Q85" s="5">
        <f t="shared" si="5"/>
        <v>135.25</v>
      </c>
      <c r="S85" s="5" t="str">
        <f t="shared" si="3"/>
        <v>露地果菜135.25亩(2茬270.5亩)</v>
      </c>
    </row>
    <row r="86" s="5" customFormat="1" ht="35" customHeight="1" spans="1:19">
      <c r="A86" s="25">
        <v>79</v>
      </c>
      <c r="B86" s="25" t="s">
        <v>222</v>
      </c>
      <c r="C86" s="25" t="s">
        <v>211</v>
      </c>
      <c r="D86" s="25" t="s">
        <v>229</v>
      </c>
      <c r="E86" s="25" t="s">
        <v>48</v>
      </c>
      <c r="F86" s="26">
        <v>454</v>
      </c>
      <c r="G86" s="26">
        <v>908000</v>
      </c>
      <c r="H86" s="26">
        <v>108960</v>
      </c>
      <c r="I86" s="26">
        <v>43584</v>
      </c>
      <c r="J86" s="26">
        <v>10896</v>
      </c>
      <c r="K86" s="26">
        <v>10896</v>
      </c>
      <c r="L86" s="26">
        <v>43584</v>
      </c>
      <c r="M86" s="40" t="s">
        <v>317</v>
      </c>
      <c r="N86" s="5" t="s">
        <v>303</v>
      </c>
      <c r="O86" s="5" t="s">
        <v>305</v>
      </c>
      <c r="P86" s="5" t="str">
        <f t="shared" si="4"/>
        <v>2</v>
      </c>
      <c r="Q86" s="5">
        <f t="shared" si="5"/>
        <v>227</v>
      </c>
      <c r="S86" s="5" t="str">
        <f t="shared" si="3"/>
        <v>露地果菜227亩(2茬454亩)</v>
      </c>
    </row>
    <row r="87" s="5" customFormat="1" ht="35" customHeight="1" spans="1:19">
      <c r="A87" s="25">
        <v>80</v>
      </c>
      <c r="B87" s="25" t="s">
        <v>222</v>
      </c>
      <c r="C87" s="25" t="s">
        <v>244</v>
      </c>
      <c r="D87" s="25" t="s">
        <v>245</v>
      </c>
      <c r="E87" s="25" t="s">
        <v>32</v>
      </c>
      <c r="F87" s="26">
        <v>213.6</v>
      </c>
      <c r="G87" s="26">
        <v>427200</v>
      </c>
      <c r="H87" s="26">
        <v>51264</v>
      </c>
      <c r="I87" s="26">
        <v>20505.6</v>
      </c>
      <c r="J87" s="26">
        <v>5126.4</v>
      </c>
      <c r="K87" s="26">
        <v>5126.4</v>
      </c>
      <c r="L87" s="26">
        <v>20505.6</v>
      </c>
      <c r="M87" s="40" t="s">
        <v>307</v>
      </c>
      <c r="N87" s="5" t="s">
        <v>303</v>
      </c>
      <c r="O87" s="5" t="s">
        <v>305</v>
      </c>
      <c r="P87" s="5" t="str">
        <f t="shared" si="4"/>
        <v>2</v>
      </c>
      <c r="Q87" s="5">
        <f t="shared" si="5"/>
        <v>106.8</v>
      </c>
      <c r="S87" s="5" t="str">
        <f t="shared" si="3"/>
        <v>露地果菜106.8亩(2茬213.6亩)</v>
      </c>
    </row>
    <row r="88" s="5" customFormat="1" ht="35" customHeight="1" spans="1:19">
      <c r="A88" s="25">
        <v>81</v>
      </c>
      <c r="B88" s="25" t="s">
        <v>222</v>
      </c>
      <c r="C88" s="25" t="s">
        <v>247</v>
      </c>
      <c r="D88" s="25" t="s">
        <v>248</v>
      </c>
      <c r="E88" s="25" t="s">
        <v>32</v>
      </c>
      <c r="F88" s="26">
        <v>286</v>
      </c>
      <c r="G88" s="26">
        <v>572000</v>
      </c>
      <c r="H88" s="26">
        <v>68640</v>
      </c>
      <c r="I88" s="26">
        <v>27456</v>
      </c>
      <c r="J88" s="26">
        <v>6864</v>
      </c>
      <c r="K88" s="26">
        <v>6864</v>
      </c>
      <c r="L88" s="26">
        <v>27456</v>
      </c>
      <c r="M88" s="40" t="s">
        <v>307</v>
      </c>
      <c r="N88" s="5" t="s">
        <v>304</v>
      </c>
      <c r="O88" s="5" t="s">
        <v>305</v>
      </c>
      <c r="P88" s="5" t="str">
        <f t="shared" si="4"/>
        <v>1</v>
      </c>
      <c r="Q88" s="5">
        <f t="shared" si="5"/>
        <v>286</v>
      </c>
      <c r="S88" s="5" t="str">
        <f t="shared" si="3"/>
        <v>露地果菜286亩(1茬286亩)</v>
      </c>
    </row>
    <row r="89" s="5" customFormat="1" ht="35" customHeight="1" spans="1:19">
      <c r="A89" s="25">
        <v>82</v>
      </c>
      <c r="B89" s="25" t="s">
        <v>262</v>
      </c>
      <c r="C89" s="25" t="s">
        <v>263</v>
      </c>
      <c r="D89" s="25" t="s">
        <v>264</v>
      </c>
      <c r="E89" s="25" t="s">
        <v>32</v>
      </c>
      <c r="F89" s="26">
        <v>483.92</v>
      </c>
      <c r="G89" s="26">
        <v>967840</v>
      </c>
      <c r="H89" s="26">
        <v>116140.8</v>
      </c>
      <c r="I89" s="26">
        <v>46456.32</v>
      </c>
      <c r="J89" s="26">
        <v>11614.08</v>
      </c>
      <c r="K89" s="26">
        <v>11614.08</v>
      </c>
      <c r="L89" s="26">
        <v>46456.32</v>
      </c>
      <c r="M89" s="40" t="s">
        <v>310</v>
      </c>
      <c r="N89" s="5" t="s">
        <v>303</v>
      </c>
      <c r="O89" s="5" t="s">
        <v>305</v>
      </c>
      <c r="P89" s="5" t="str">
        <f t="shared" si="4"/>
        <v>2</v>
      </c>
      <c r="Q89" s="5">
        <f t="shared" si="5"/>
        <v>241.96</v>
      </c>
      <c r="S89" s="5" t="str">
        <f t="shared" si="3"/>
        <v>露地果菜241.96亩(2茬483.92亩)</v>
      </c>
    </row>
    <row r="90" s="5" customFormat="1" ht="35" customHeight="1" spans="1:19">
      <c r="A90" s="25">
        <v>83</v>
      </c>
      <c r="B90" s="25" t="s">
        <v>266</v>
      </c>
      <c r="C90" s="25" t="s">
        <v>267</v>
      </c>
      <c r="D90" s="25" t="s">
        <v>268</v>
      </c>
      <c r="E90" s="25" t="s">
        <v>32</v>
      </c>
      <c r="F90" s="26">
        <v>130</v>
      </c>
      <c r="G90" s="26">
        <v>260000</v>
      </c>
      <c r="H90" s="26">
        <v>31200</v>
      </c>
      <c r="I90" s="26">
        <v>12480</v>
      </c>
      <c r="J90" s="26">
        <v>3120</v>
      </c>
      <c r="K90" s="26">
        <v>3120</v>
      </c>
      <c r="L90" s="26">
        <v>12480</v>
      </c>
      <c r="M90" s="40" t="s">
        <v>307</v>
      </c>
      <c r="N90" s="5" t="s">
        <v>304</v>
      </c>
      <c r="O90" s="5" t="s">
        <v>305</v>
      </c>
      <c r="P90" s="5" t="str">
        <f t="shared" si="4"/>
        <v>1</v>
      </c>
      <c r="Q90" s="5">
        <f t="shared" si="5"/>
        <v>130</v>
      </c>
      <c r="S90" s="5" t="str">
        <f t="shared" si="3"/>
        <v>露地果菜130亩(1茬130亩)</v>
      </c>
    </row>
    <row r="91" s="5" customFormat="1" ht="35" customHeight="1" spans="1:19">
      <c r="A91" s="25">
        <v>84</v>
      </c>
      <c r="B91" s="25" t="s">
        <v>270</v>
      </c>
      <c r="C91" s="25" t="s">
        <v>271</v>
      </c>
      <c r="D91" s="25" t="s">
        <v>272</v>
      </c>
      <c r="E91" s="25" t="s">
        <v>24</v>
      </c>
      <c r="F91" s="26">
        <v>332</v>
      </c>
      <c r="G91" s="26">
        <v>664000</v>
      </c>
      <c r="H91" s="26">
        <v>79680</v>
      </c>
      <c r="I91" s="26">
        <v>31872</v>
      </c>
      <c r="J91" s="26">
        <v>7968</v>
      </c>
      <c r="K91" s="26">
        <v>7968</v>
      </c>
      <c r="L91" s="26">
        <v>31872</v>
      </c>
      <c r="M91" s="40" t="s">
        <v>307</v>
      </c>
      <c r="N91" s="5" t="s">
        <v>304</v>
      </c>
      <c r="O91" s="5" t="s">
        <v>305</v>
      </c>
      <c r="P91" s="5" t="str">
        <f t="shared" si="4"/>
        <v>1</v>
      </c>
      <c r="Q91" s="5">
        <f t="shared" si="5"/>
        <v>332</v>
      </c>
      <c r="S91" s="5" t="str">
        <f t="shared" si="3"/>
        <v>露地果菜332亩(1茬332亩)</v>
      </c>
    </row>
    <row r="92" s="5" customFormat="1" ht="35" customHeight="1" spans="1:19">
      <c r="A92" s="25">
        <v>85</v>
      </c>
      <c r="B92" s="25" t="s">
        <v>270</v>
      </c>
      <c r="C92" s="25" t="s">
        <v>285</v>
      </c>
      <c r="D92" s="25" t="s">
        <v>286</v>
      </c>
      <c r="E92" s="25" t="s">
        <v>32</v>
      </c>
      <c r="F92" s="26">
        <v>314</v>
      </c>
      <c r="G92" s="26">
        <v>628000</v>
      </c>
      <c r="H92" s="26">
        <v>75360</v>
      </c>
      <c r="I92" s="26">
        <v>30144</v>
      </c>
      <c r="J92" s="26">
        <v>7536</v>
      </c>
      <c r="K92" s="26">
        <v>7536</v>
      </c>
      <c r="L92" s="26">
        <v>30144</v>
      </c>
      <c r="M92" s="40" t="s">
        <v>318</v>
      </c>
      <c r="N92" s="5" t="s">
        <v>304</v>
      </c>
      <c r="O92" s="5" t="s">
        <v>305</v>
      </c>
      <c r="P92" s="5" t="str">
        <f t="shared" si="4"/>
        <v>1</v>
      </c>
      <c r="Q92" s="5">
        <f t="shared" si="5"/>
        <v>314</v>
      </c>
      <c r="S92" s="5" t="str">
        <f t="shared" si="3"/>
        <v>露地果菜314亩(1茬314亩)</v>
      </c>
    </row>
    <row r="93" s="5" customFormat="1" ht="35" customHeight="1" spans="1:19">
      <c r="A93" s="25">
        <v>86</v>
      </c>
      <c r="B93" s="25" t="s">
        <v>270</v>
      </c>
      <c r="C93" s="25" t="s">
        <v>277</v>
      </c>
      <c r="D93" s="25" t="s">
        <v>278</v>
      </c>
      <c r="E93" s="25" t="s">
        <v>32</v>
      </c>
      <c r="F93" s="26">
        <v>423</v>
      </c>
      <c r="G93" s="26">
        <v>846000</v>
      </c>
      <c r="H93" s="26">
        <v>101520</v>
      </c>
      <c r="I93" s="26">
        <v>40608</v>
      </c>
      <c r="J93" s="26">
        <v>10152</v>
      </c>
      <c r="K93" s="26">
        <v>10152</v>
      </c>
      <c r="L93" s="26">
        <v>40608</v>
      </c>
      <c r="M93" s="40" t="s">
        <v>319</v>
      </c>
      <c r="N93" s="5" t="s">
        <v>304</v>
      </c>
      <c r="O93" s="5" t="s">
        <v>305</v>
      </c>
      <c r="P93" s="5" t="str">
        <f t="shared" si="4"/>
        <v>1</v>
      </c>
      <c r="Q93" s="5">
        <f t="shared" si="5"/>
        <v>423</v>
      </c>
      <c r="S93" s="5" t="str">
        <f t="shared" si="3"/>
        <v>露地果菜423亩(1茬423亩)</v>
      </c>
    </row>
    <row r="94" s="5" customFormat="1" ht="35" customHeight="1" spans="1:19">
      <c r="A94" s="25">
        <v>87</v>
      </c>
      <c r="B94" s="25" t="s">
        <v>270</v>
      </c>
      <c r="C94" s="25" t="s">
        <v>277</v>
      </c>
      <c r="D94" s="25" t="s">
        <v>280</v>
      </c>
      <c r="E94" s="25" t="s">
        <v>32</v>
      </c>
      <c r="F94" s="26">
        <v>81</v>
      </c>
      <c r="G94" s="26">
        <v>162000</v>
      </c>
      <c r="H94" s="26">
        <v>19440</v>
      </c>
      <c r="I94" s="26">
        <v>7776</v>
      </c>
      <c r="J94" s="26">
        <v>1944</v>
      </c>
      <c r="K94" s="26">
        <v>1944</v>
      </c>
      <c r="L94" s="26">
        <v>7776</v>
      </c>
      <c r="M94" s="40" t="s">
        <v>307</v>
      </c>
      <c r="N94" s="5" t="s">
        <v>304</v>
      </c>
      <c r="O94" s="5" t="s">
        <v>305</v>
      </c>
      <c r="P94" s="5" t="str">
        <f t="shared" si="4"/>
        <v>1</v>
      </c>
      <c r="Q94" s="5">
        <f t="shared" si="5"/>
        <v>81</v>
      </c>
      <c r="S94" s="5" t="str">
        <f t="shared" si="3"/>
        <v>露地果菜81亩(1茬81亩)</v>
      </c>
    </row>
    <row r="95" s="5" customFormat="1" ht="35" customHeight="1" spans="1:19">
      <c r="A95" s="25">
        <v>88</v>
      </c>
      <c r="B95" s="25" t="s">
        <v>270</v>
      </c>
      <c r="C95" s="25" t="s">
        <v>274</v>
      </c>
      <c r="D95" s="25" t="s">
        <v>275</v>
      </c>
      <c r="E95" s="25" t="s">
        <v>32</v>
      </c>
      <c r="F95" s="26">
        <v>256</v>
      </c>
      <c r="G95" s="26">
        <v>512000</v>
      </c>
      <c r="H95" s="26">
        <v>61440</v>
      </c>
      <c r="I95" s="26">
        <v>24576</v>
      </c>
      <c r="J95" s="26">
        <v>6144</v>
      </c>
      <c r="K95" s="26">
        <v>6144</v>
      </c>
      <c r="L95" s="26">
        <v>24576</v>
      </c>
      <c r="M95" s="40" t="s">
        <v>319</v>
      </c>
      <c r="N95" s="5" t="s">
        <v>304</v>
      </c>
      <c r="O95" s="5" t="s">
        <v>305</v>
      </c>
      <c r="P95" s="5" t="str">
        <f t="shared" si="4"/>
        <v>1</v>
      </c>
      <c r="Q95" s="5">
        <f t="shared" si="5"/>
        <v>256</v>
      </c>
      <c r="S95" s="5" t="str">
        <f t="shared" si="3"/>
        <v>露地果菜256亩(1茬256亩)</v>
      </c>
    </row>
    <row r="96" s="5" customFormat="1" ht="35" customHeight="1" spans="1:19">
      <c r="A96" s="25">
        <v>89</v>
      </c>
      <c r="B96" s="25" t="s">
        <v>270</v>
      </c>
      <c r="C96" s="25" t="s">
        <v>293</v>
      </c>
      <c r="D96" s="25" t="s">
        <v>294</v>
      </c>
      <c r="E96" s="25" t="s">
        <v>32</v>
      </c>
      <c r="F96" s="26">
        <v>206</v>
      </c>
      <c r="G96" s="26">
        <v>412000</v>
      </c>
      <c r="H96" s="26">
        <v>49440</v>
      </c>
      <c r="I96" s="26">
        <v>19776</v>
      </c>
      <c r="J96" s="26">
        <v>4944</v>
      </c>
      <c r="K96" s="26">
        <v>4944</v>
      </c>
      <c r="L96" s="26">
        <v>19776</v>
      </c>
      <c r="M96" s="40" t="s">
        <v>319</v>
      </c>
      <c r="N96" s="5" t="s">
        <v>304</v>
      </c>
      <c r="O96" s="5" t="s">
        <v>305</v>
      </c>
      <c r="P96" s="5" t="str">
        <f t="shared" si="4"/>
        <v>1</v>
      </c>
      <c r="Q96" s="5">
        <f t="shared" si="5"/>
        <v>206</v>
      </c>
      <c r="S96" s="5" t="str">
        <f t="shared" si="3"/>
        <v>露地果菜206亩(1茬206亩)</v>
      </c>
    </row>
    <row r="97" s="5" customFormat="1" ht="35" customHeight="1" spans="1:19">
      <c r="A97" s="25">
        <v>90</v>
      </c>
      <c r="B97" s="25" t="s">
        <v>270</v>
      </c>
      <c r="C97" s="25" t="s">
        <v>282</v>
      </c>
      <c r="D97" s="25" t="s">
        <v>283</v>
      </c>
      <c r="E97" s="25" t="s">
        <v>32</v>
      </c>
      <c r="F97" s="26">
        <v>186</v>
      </c>
      <c r="G97" s="26">
        <v>307000</v>
      </c>
      <c r="H97" s="26">
        <v>36840</v>
      </c>
      <c r="I97" s="26">
        <v>14736</v>
      </c>
      <c r="J97" s="26">
        <v>3684</v>
      </c>
      <c r="K97" s="26">
        <v>3684</v>
      </c>
      <c r="L97" s="26">
        <v>14736</v>
      </c>
      <c r="M97" s="40" t="s">
        <v>320</v>
      </c>
      <c r="N97" s="5" t="s">
        <v>304</v>
      </c>
      <c r="O97" s="5">
        <f>G97/F97</f>
        <v>1650.5376344086</v>
      </c>
      <c r="P97" s="5" t="str">
        <f t="shared" si="4"/>
        <v>1</v>
      </c>
      <c r="Q97" s="5">
        <f t="shared" si="5"/>
        <v>186</v>
      </c>
      <c r="S97" s="5" t="str">
        <f t="shared" si="3"/>
        <v>1650.5376344086186亩(1茬186亩)</v>
      </c>
    </row>
    <row r="98" s="5" customFormat="1" ht="35" customHeight="1" spans="1:19">
      <c r="A98" s="25">
        <v>91</v>
      </c>
      <c r="B98" s="25" t="s">
        <v>270</v>
      </c>
      <c r="C98" s="25" t="s">
        <v>288</v>
      </c>
      <c r="D98" s="25" t="s">
        <v>289</v>
      </c>
      <c r="E98" s="25" t="s">
        <v>32</v>
      </c>
      <c r="F98" s="26">
        <v>165</v>
      </c>
      <c r="G98" s="26">
        <v>330000</v>
      </c>
      <c r="H98" s="26">
        <v>39600</v>
      </c>
      <c r="I98" s="26">
        <v>15840</v>
      </c>
      <c r="J98" s="26">
        <v>3960</v>
      </c>
      <c r="K98" s="26">
        <v>3960</v>
      </c>
      <c r="L98" s="26">
        <v>15840</v>
      </c>
      <c r="M98" s="40" t="s">
        <v>318</v>
      </c>
      <c r="N98" s="5" t="s">
        <v>304</v>
      </c>
      <c r="O98" s="5" t="s">
        <v>305</v>
      </c>
      <c r="P98" s="5" t="str">
        <f t="shared" si="4"/>
        <v>1</v>
      </c>
      <c r="Q98" s="5">
        <f t="shared" si="5"/>
        <v>165</v>
      </c>
      <c r="S98" s="5" t="str">
        <f t="shared" si="3"/>
        <v>露地果菜165亩(1茬165亩)</v>
      </c>
    </row>
    <row r="99" s="5" customFormat="1" ht="35" customHeight="1" spans="1:19">
      <c r="A99" s="25">
        <v>92</v>
      </c>
      <c r="B99" s="25" t="s">
        <v>270</v>
      </c>
      <c r="C99" s="25" t="s">
        <v>247</v>
      </c>
      <c r="D99" s="25" t="s">
        <v>291</v>
      </c>
      <c r="E99" s="25" t="s">
        <v>32</v>
      </c>
      <c r="F99" s="26">
        <v>315</v>
      </c>
      <c r="G99" s="26">
        <v>630000</v>
      </c>
      <c r="H99" s="26">
        <v>75600</v>
      </c>
      <c r="I99" s="26">
        <v>30240</v>
      </c>
      <c r="J99" s="26">
        <v>7560</v>
      </c>
      <c r="K99" s="26">
        <v>7560</v>
      </c>
      <c r="L99" s="26">
        <v>30240</v>
      </c>
      <c r="M99" s="40" t="s">
        <v>321</v>
      </c>
      <c r="N99" s="5" t="s">
        <v>304</v>
      </c>
      <c r="O99" s="5" t="s">
        <v>305</v>
      </c>
      <c r="P99" s="5" t="str">
        <f t="shared" si="4"/>
        <v>1</v>
      </c>
      <c r="Q99" s="5">
        <f t="shared" si="5"/>
        <v>315</v>
      </c>
      <c r="S99" s="5" t="str">
        <f t="shared" si="3"/>
        <v>露地果菜315亩(1茬315亩)</v>
      </c>
    </row>
    <row r="100" ht="67" customHeight="1" spans="1:15">
      <c r="A100" s="28" t="s">
        <v>296</v>
      </c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41"/>
      <c r="O100" s="5"/>
    </row>
    <row r="101" ht="35" customHeight="1" spans="6:9">
      <c r="F101" s="42"/>
      <c r="G101" s="42"/>
      <c r="H101" s="42"/>
      <c r="I101" s="42"/>
    </row>
    <row r="102" ht="61" customHeight="1" spans="1:12">
      <c r="A102" s="43"/>
      <c r="B102" s="43"/>
      <c r="C102" s="43"/>
      <c r="D102" s="44" t="s">
        <v>297</v>
      </c>
      <c r="E102" s="44"/>
      <c r="F102" s="44"/>
      <c r="G102" s="44"/>
      <c r="H102" s="44"/>
      <c r="I102" s="44"/>
      <c r="J102" s="44" t="s">
        <v>298</v>
      </c>
      <c r="K102" s="44"/>
      <c r="L102" s="44"/>
    </row>
    <row r="103" ht="30" customHeight="1" spans="1:12">
      <c r="A103" s="43"/>
      <c r="B103" s="43"/>
      <c r="C103" s="43"/>
      <c r="D103" s="44" t="s">
        <v>299</v>
      </c>
      <c r="E103" s="44"/>
      <c r="F103" s="44"/>
      <c r="G103" s="44"/>
      <c r="H103" s="44"/>
      <c r="I103" s="44"/>
      <c r="J103" s="44" t="s">
        <v>300</v>
      </c>
      <c r="K103" s="44"/>
      <c r="L103" s="44"/>
    </row>
    <row r="104" ht="30" customHeight="1" spans="1:12">
      <c r="A104" s="43"/>
      <c r="B104" s="43"/>
      <c r="C104" s="43"/>
      <c r="D104" s="48" t="s">
        <v>301</v>
      </c>
      <c r="E104" s="46"/>
      <c r="F104" s="46"/>
      <c r="G104" s="47"/>
      <c r="H104" s="47"/>
      <c r="I104" s="47"/>
      <c r="J104" s="47" t="s">
        <v>302</v>
      </c>
      <c r="K104" s="47"/>
      <c r="L104" s="44"/>
    </row>
    <row r="105" ht="30" customHeight="1" spans="1:12">
      <c r="A105" s="29"/>
      <c r="B105" s="29"/>
      <c r="C105" s="29"/>
      <c r="D105" s="3"/>
      <c r="E105" s="3"/>
      <c r="F105" s="3"/>
      <c r="G105" s="3"/>
      <c r="H105" s="3"/>
      <c r="I105" s="3"/>
      <c r="J105" s="3"/>
      <c r="K105" s="3"/>
      <c r="L105" s="3"/>
    </row>
    <row r="106" ht="30" customHeight="1" spans="1:12">
      <c r="A106" s="29"/>
      <c r="B106" s="29"/>
      <c r="C106" s="29"/>
      <c r="D106" s="3"/>
      <c r="E106" s="3"/>
      <c r="F106" s="3"/>
      <c r="G106" s="3"/>
      <c r="H106" s="3"/>
      <c r="I106" s="3"/>
      <c r="J106" s="3"/>
      <c r="K106" s="3"/>
      <c r="L106" s="3"/>
    </row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</sheetData>
  <autoFilter ref="A7:Q104">
    <extLst/>
  </autoFilter>
  <mergeCells count="15">
    <mergeCell ref="A2:M2"/>
    <mergeCell ref="I4:L4"/>
    <mergeCell ref="A6:H6"/>
    <mergeCell ref="I6:K6"/>
    <mergeCell ref="A7:E7"/>
    <mergeCell ref="A100:M100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550694444444444" right="0.354166666666667" top="0.590277777777778" bottom="0.354166666666667" header="0.314583333333333" footer="0.314583333333333"/>
  <pageSetup paperSize="9" scale="73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rgb="FF92D050"/>
  </sheetPr>
  <dimension ref="A1:U77"/>
  <sheetViews>
    <sheetView topLeftCell="A2" workbookViewId="0">
      <selection activeCell="F24" sqref="F24:F47"/>
    </sheetView>
  </sheetViews>
  <sheetFormatPr defaultColWidth="9" defaultRowHeight="13.5"/>
  <cols>
    <col min="1" max="1" width="6" style="2" customWidth="1"/>
    <col min="2" max="2" width="7.28571428571429" style="2" customWidth="1"/>
    <col min="3" max="3" width="31.8571428571429" style="2" customWidth="1"/>
    <col min="4" max="4" width="29.5714285714286" style="2" customWidth="1"/>
    <col min="5" max="5" width="14.1428571428571" style="2" customWidth="1"/>
    <col min="6" max="6" width="12.1428571428571" style="2" customWidth="1"/>
    <col min="7" max="7" width="15.2857142857143" style="2" customWidth="1"/>
    <col min="8" max="8" width="14.4285714285714" style="2" customWidth="1"/>
    <col min="9" max="12" width="12.7142857142857" style="2" customWidth="1"/>
    <col min="13" max="13" width="26.4285714285714" style="6" customWidth="1"/>
    <col min="14" max="14" width="9.14285714285714" style="2"/>
    <col min="15" max="15" width="12.8571428571429" style="2"/>
    <col min="16" max="16384" width="9.14285714285714" style="2"/>
  </cols>
  <sheetData>
    <row r="1" s="1" customFormat="1" ht="16.5" spans="1:13">
      <c r="A1" s="7" t="s">
        <v>0</v>
      </c>
      <c r="B1" s="8"/>
      <c r="C1" s="9"/>
      <c r="D1" s="9"/>
      <c r="E1" s="9"/>
      <c r="F1" s="10"/>
      <c r="G1" s="10"/>
      <c r="H1" s="10"/>
      <c r="I1" s="10"/>
      <c r="J1" s="10"/>
      <c r="K1" s="10"/>
      <c r="L1" s="10"/>
      <c r="M1" s="30"/>
    </row>
    <row r="2" s="2" customFormat="1" ht="36" customHeight="1" spans="1:13">
      <c r="A2" s="11" t="s">
        <v>322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31"/>
    </row>
    <row r="3" s="3" customFormat="1" ht="23" customHeight="1" spans="1:13">
      <c r="A3" s="12" t="s">
        <v>2</v>
      </c>
      <c r="B3" s="13"/>
      <c r="C3" s="14"/>
      <c r="D3" s="14"/>
      <c r="E3" s="14"/>
      <c r="F3" s="15"/>
      <c r="G3" s="15"/>
      <c r="H3" s="16"/>
      <c r="I3" s="16"/>
      <c r="J3" s="16"/>
      <c r="K3" s="16"/>
      <c r="L3" s="16"/>
      <c r="M3" s="32" t="s">
        <v>3</v>
      </c>
    </row>
    <row r="4" s="4" customFormat="1" ht="20.1" customHeight="1" spans="1:13">
      <c r="A4" s="17" t="s">
        <v>4</v>
      </c>
      <c r="B4" s="17" t="s">
        <v>5</v>
      </c>
      <c r="C4" s="17" t="s">
        <v>6</v>
      </c>
      <c r="D4" s="17" t="s">
        <v>7</v>
      </c>
      <c r="E4" s="17" t="s">
        <v>8</v>
      </c>
      <c r="F4" s="17" t="s">
        <v>9</v>
      </c>
      <c r="G4" s="17" t="s">
        <v>10</v>
      </c>
      <c r="H4" s="18" t="s">
        <v>11</v>
      </c>
      <c r="I4" s="33" t="s">
        <v>12</v>
      </c>
      <c r="J4" s="33"/>
      <c r="K4" s="33"/>
      <c r="L4" s="34"/>
      <c r="M4" s="35" t="s">
        <v>13</v>
      </c>
    </row>
    <row r="5" s="4" customFormat="1" ht="20.1" customHeight="1" spans="1:13">
      <c r="A5" s="19"/>
      <c r="B5" s="19"/>
      <c r="C5" s="19"/>
      <c r="D5" s="19"/>
      <c r="E5" s="19"/>
      <c r="F5" s="19"/>
      <c r="G5" s="19"/>
      <c r="H5" s="20"/>
      <c r="I5" s="36" t="s">
        <v>14</v>
      </c>
      <c r="J5" s="36" t="s">
        <v>15</v>
      </c>
      <c r="K5" s="36" t="s">
        <v>16</v>
      </c>
      <c r="L5" s="36" t="s">
        <v>17</v>
      </c>
      <c r="M5" s="37"/>
    </row>
    <row r="6" s="5" customFormat="1" ht="26.25" customHeight="1" spans="1:13">
      <c r="A6" s="21" t="s">
        <v>18</v>
      </c>
      <c r="B6" s="22"/>
      <c r="C6" s="22"/>
      <c r="D6" s="22"/>
      <c r="E6" s="22"/>
      <c r="F6" s="22"/>
      <c r="G6" s="22"/>
      <c r="H6" s="23"/>
      <c r="I6" s="33">
        <f>SUM(I7:K7)</f>
        <v>881686.08</v>
      </c>
      <c r="J6" s="33"/>
      <c r="K6" s="34"/>
      <c r="L6" s="36" t="s">
        <v>19</v>
      </c>
      <c r="M6" s="38" t="s">
        <v>19</v>
      </c>
    </row>
    <row r="7" s="5" customFormat="1" ht="42" customHeight="1" spans="1:13">
      <c r="A7" s="21" t="s">
        <v>20</v>
      </c>
      <c r="B7" s="22"/>
      <c r="C7" s="22"/>
      <c r="D7" s="22"/>
      <c r="E7" s="23"/>
      <c r="F7" s="24">
        <f t="shared" ref="F7:L7" si="0">SUM(F8:F47)</f>
        <v>7336.5</v>
      </c>
      <c r="G7" s="24">
        <f t="shared" si="0"/>
        <v>12245640</v>
      </c>
      <c r="H7" s="24">
        <f t="shared" si="0"/>
        <v>1469476.8</v>
      </c>
      <c r="I7" s="24">
        <f t="shared" si="0"/>
        <v>587790.72</v>
      </c>
      <c r="J7" s="24">
        <f t="shared" si="0"/>
        <v>146947.68</v>
      </c>
      <c r="K7" s="24">
        <f t="shared" si="0"/>
        <v>146947.68</v>
      </c>
      <c r="L7" s="24">
        <f t="shared" si="0"/>
        <v>587790.72</v>
      </c>
      <c r="M7" s="39" t="s">
        <v>323</v>
      </c>
    </row>
    <row r="8" s="5" customFormat="1" ht="35" hidden="1" customHeight="1" spans="1:16">
      <c r="A8" s="25">
        <v>1</v>
      </c>
      <c r="B8" s="25" t="s">
        <v>21</v>
      </c>
      <c r="C8" s="25" t="s">
        <v>324</v>
      </c>
      <c r="D8" s="25" t="s">
        <v>325</v>
      </c>
      <c r="E8" s="25" t="s">
        <v>326</v>
      </c>
      <c r="F8" s="26">
        <v>288</v>
      </c>
      <c r="G8" s="26">
        <v>576000</v>
      </c>
      <c r="H8" s="26">
        <v>69120</v>
      </c>
      <c r="I8" s="26">
        <v>27648</v>
      </c>
      <c r="J8" s="26">
        <v>6912</v>
      </c>
      <c r="K8" s="26">
        <v>6912</v>
      </c>
      <c r="L8" s="26">
        <v>27648</v>
      </c>
      <c r="M8" s="40" t="s">
        <v>327</v>
      </c>
      <c r="N8" s="5" t="s">
        <v>304</v>
      </c>
      <c r="P8" s="5">
        <f t="shared" ref="P8:P11" si="1">G8/F8</f>
        <v>2000</v>
      </c>
    </row>
    <row r="9" s="5" customFormat="1" ht="35" hidden="1" customHeight="1" spans="1:16">
      <c r="A9" s="25">
        <v>2</v>
      </c>
      <c r="B9" s="25" t="s">
        <v>21</v>
      </c>
      <c r="C9" s="27" t="s">
        <v>328</v>
      </c>
      <c r="D9" s="25" t="s">
        <v>329</v>
      </c>
      <c r="E9" s="25" t="s">
        <v>330</v>
      </c>
      <c r="F9" s="26">
        <v>42.6</v>
      </c>
      <c r="G9" s="26">
        <v>85200</v>
      </c>
      <c r="H9" s="26">
        <v>10224</v>
      </c>
      <c r="I9" s="26">
        <v>4089.6</v>
      </c>
      <c r="J9" s="26">
        <v>1022.4</v>
      </c>
      <c r="K9" s="26">
        <v>1022.4</v>
      </c>
      <c r="L9" s="26">
        <v>4089.6</v>
      </c>
      <c r="M9" s="40" t="s">
        <v>331</v>
      </c>
      <c r="N9" s="5" t="s">
        <v>304</v>
      </c>
      <c r="P9" s="5">
        <f t="shared" si="1"/>
        <v>2000</v>
      </c>
    </row>
    <row r="10" s="5" customFormat="1" ht="35" hidden="1" customHeight="1" spans="1:16">
      <c r="A10" s="25">
        <v>3</v>
      </c>
      <c r="B10" s="25" t="s">
        <v>21</v>
      </c>
      <c r="C10" s="27" t="s">
        <v>328</v>
      </c>
      <c r="D10" s="25" t="s">
        <v>332</v>
      </c>
      <c r="E10" s="25" t="s">
        <v>330</v>
      </c>
      <c r="F10" s="26">
        <v>73.4</v>
      </c>
      <c r="G10" s="26">
        <v>146800</v>
      </c>
      <c r="H10" s="26">
        <v>17616</v>
      </c>
      <c r="I10" s="26">
        <v>7046.4</v>
      </c>
      <c r="J10" s="26">
        <v>1761.6</v>
      </c>
      <c r="K10" s="26">
        <v>1761.6</v>
      </c>
      <c r="L10" s="26">
        <v>7046.4</v>
      </c>
      <c r="M10" s="40" t="s">
        <v>333</v>
      </c>
      <c r="N10" s="5" t="s">
        <v>304</v>
      </c>
      <c r="P10" s="5">
        <f t="shared" si="1"/>
        <v>2000</v>
      </c>
    </row>
    <row r="11" s="5" customFormat="1" ht="35" hidden="1" customHeight="1" spans="1:16">
      <c r="A11" s="25">
        <v>4</v>
      </c>
      <c r="B11" s="25" t="s">
        <v>21</v>
      </c>
      <c r="C11" s="25" t="s">
        <v>22</v>
      </c>
      <c r="D11" s="25" t="s">
        <v>334</v>
      </c>
      <c r="E11" s="25" t="s">
        <v>335</v>
      </c>
      <c r="F11" s="26">
        <v>45</v>
      </c>
      <c r="G11" s="26">
        <v>90000</v>
      </c>
      <c r="H11" s="26">
        <v>10800</v>
      </c>
      <c r="I11" s="26">
        <v>4320</v>
      </c>
      <c r="J11" s="26">
        <v>1080</v>
      </c>
      <c r="K11" s="26">
        <v>1080</v>
      </c>
      <c r="L11" s="26">
        <v>4320</v>
      </c>
      <c r="M11" s="40" t="s">
        <v>336</v>
      </c>
      <c r="N11" s="5" t="s">
        <v>304</v>
      </c>
      <c r="P11" s="5">
        <f t="shared" si="1"/>
        <v>2000</v>
      </c>
    </row>
    <row r="12" s="5" customFormat="1" ht="35" hidden="1" customHeight="1" spans="1:17">
      <c r="A12" s="25">
        <v>5</v>
      </c>
      <c r="B12" s="25" t="s">
        <v>116</v>
      </c>
      <c r="C12" s="25" t="s">
        <v>337</v>
      </c>
      <c r="D12" s="25" t="s">
        <v>338</v>
      </c>
      <c r="E12" s="25" t="s">
        <v>326</v>
      </c>
      <c r="F12" s="26">
        <v>174</v>
      </c>
      <c r="G12" s="26">
        <v>348000</v>
      </c>
      <c r="H12" s="26">
        <v>41760</v>
      </c>
      <c r="I12" s="26">
        <v>16704</v>
      </c>
      <c r="J12" s="26">
        <v>4176</v>
      </c>
      <c r="K12" s="26">
        <v>4176</v>
      </c>
      <c r="L12" s="26">
        <v>16704</v>
      </c>
      <c r="M12" s="40" t="s">
        <v>339</v>
      </c>
      <c r="N12" s="5" t="s">
        <v>303</v>
      </c>
      <c r="O12" s="5">
        <v>371</v>
      </c>
      <c r="P12" s="5">
        <f t="shared" ref="P12:P47" si="2">G12/F12</f>
        <v>2000</v>
      </c>
      <c r="Q12" s="5">
        <f>G12/F12</f>
        <v>2000</v>
      </c>
    </row>
    <row r="13" s="5" customFormat="1" ht="35" hidden="1" customHeight="1" spans="1:21">
      <c r="A13" s="25">
        <v>6</v>
      </c>
      <c r="B13" s="25" t="s">
        <v>116</v>
      </c>
      <c r="C13" s="25" t="s">
        <v>340</v>
      </c>
      <c r="D13" s="25" t="s">
        <v>341</v>
      </c>
      <c r="E13" s="25" t="s">
        <v>326</v>
      </c>
      <c r="F13" s="26">
        <v>166</v>
      </c>
      <c r="G13" s="26">
        <v>332000</v>
      </c>
      <c r="H13" s="26">
        <v>39840</v>
      </c>
      <c r="I13" s="26">
        <v>15936</v>
      </c>
      <c r="J13" s="26">
        <v>3984</v>
      </c>
      <c r="K13" s="26">
        <v>3984</v>
      </c>
      <c r="L13" s="26">
        <v>15936</v>
      </c>
      <c r="M13" s="40" t="s">
        <v>342</v>
      </c>
      <c r="N13" s="5" t="s">
        <v>303</v>
      </c>
      <c r="O13" s="5">
        <v>6.3</v>
      </c>
      <c r="P13" s="5">
        <f t="shared" si="2"/>
        <v>2000</v>
      </c>
      <c r="Q13" s="5">
        <f t="shared" ref="Q13:Q36" si="3">G13/F13</f>
        <v>2000</v>
      </c>
      <c r="R13" s="5" t="s">
        <v>305</v>
      </c>
      <c r="S13" s="5" t="str">
        <f t="shared" ref="S13:S36" si="4">R13&amp;M13&amp;O13&amp;"亩"</f>
        <v>露地果菜露地果菜辣椒83亩(2茬166亩）6.3亩</v>
      </c>
      <c r="T13" s="5" t="str">
        <f t="shared" ref="T13:T36" si="5">"("&amp;N13&amp;F13&amp;"亩"&amp;"）"</f>
        <v>(2茬166亩）</v>
      </c>
      <c r="U13" s="5" t="str">
        <f t="shared" ref="U13:U36" si="6">S13&amp;T13</f>
        <v>露地果菜露地果菜辣椒83亩(2茬166亩）6.3亩(2茬166亩）</v>
      </c>
    </row>
    <row r="14" s="5" customFormat="1" ht="35" hidden="1" customHeight="1" spans="1:21">
      <c r="A14" s="25">
        <v>7</v>
      </c>
      <c r="B14" s="25" t="s">
        <v>116</v>
      </c>
      <c r="C14" s="25" t="s">
        <v>343</v>
      </c>
      <c r="D14" s="25" t="s">
        <v>344</v>
      </c>
      <c r="E14" s="25" t="s">
        <v>326</v>
      </c>
      <c r="F14" s="26">
        <v>164</v>
      </c>
      <c r="G14" s="26">
        <v>328000</v>
      </c>
      <c r="H14" s="26">
        <v>39360</v>
      </c>
      <c r="I14" s="26">
        <v>15744</v>
      </c>
      <c r="J14" s="26">
        <v>3936</v>
      </c>
      <c r="K14" s="26">
        <v>3936</v>
      </c>
      <c r="L14" s="26">
        <v>15744</v>
      </c>
      <c r="M14" s="40" t="s">
        <v>345</v>
      </c>
      <c r="N14" s="5" t="s">
        <v>303</v>
      </c>
      <c r="O14" s="5">
        <v>78</v>
      </c>
      <c r="P14" s="5">
        <f t="shared" si="2"/>
        <v>2000</v>
      </c>
      <c r="Q14" s="5">
        <f t="shared" si="3"/>
        <v>2000</v>
      </c>
      <c r="R14" s="5" t="s">
        <v>305</v>
      </c>
      <c r="S14" s="5" t="str">
        <f t="shared" si="4"/>
        <v>露地果菜露地果菜辣椒82亩(2茬164亩）78亩</v>
      </c>
      <c r="T14" s="5" t="str">
        <f t="shared" si="5"/>
        <v>(2茬164亩）</v>
      </c>
      <c r="U14" s="5" t="str">
        <f t="shared" si="6"/>
        <v>露地果菜露地果菜辣椒82亩(2茬164亩）78亩(2茬164亩）</v>
      </c>
    </row>
    <row r="15" s="5" customFormat="1" ht="35" hidden="1" customHeight="1" spans="1:21">
      <c r="A15" s="25">
        <v>8</v>
      </c>
      <c r="B15" s="25" t="s">
        <v>116</v>
      </c>
      <c r="C15" s="25" t="s">
        <v>346</v>
      </c>
      <c r="D15" s="25" t="s">
        <v>347</v>
      </c>
      <c r="E15" s="25" t="s">
        <v>326</v>
      </c>
      <c r="F15" s="26">
        <v>172</v>
      </c>
      <c r="G15" s="26">
        <v>344000</v>
      </c>
      <c r="H15" s="26">
        <v>41280</v>
      </c>
      <c r="I15" s="26">
        <v>16512</v>
      </c>
      <c r="J15" s="26">
        <v>4128</v>
      </c>
      <c r="K15" s="26">
        <v>4128</v>
      </c>
      <c r="L15" s="26">
        <v>16512</v>
      </c>
      <c r="M15" s="40" t="s">
        <v>348</v>
      </c>
      <c r="N15" s="5" t="s">
        <v>303</v>
      </c>
      <c r="O15" s="5">
        <v>86</v>
      </c>
      <c r="P15" s="5">
        <f t="shared" si="2"/>
        <v>2000</v>
      </c>
      <c r="Q15" s="5">
        <f t="shared" si="3"/>
        <v>2000</v>
      </c>
      <c r="R15" s="5" t="s">
        <v>305</v>
      </c>
      <c r="S15" s="5" t="str">
        <f t="shared" si="4"/>
        <v>露地果菜露地果菜南瓜86亩(2茬172亩）86亩</v>
      </c>
      <c r="T15" s="5" t="str">
        <f t="shared" si="5"/>
        <v>(2茬172亩）</v>
      </c>
      <c r="U15" s="5" t="str">
        <f t="shared" si="6"/>
        <v>露地果菜露地果菜南瓜86亩(2茬172亩）86亩(2茬172亩）</v>
      </c>
    </row>
    <row r="16" s="5" customFormat="1" ht="35" hidden="1" customHeight="1" spans="1:21">
      <c r="A16" s="25">
        <v>9</v>
      </c>
      <c r="B16" s="25" t="s">
        <v>116</v>
      </c>
      <c r="C16" s="25" t="s">
        <v>349</v>
      </c>
      <c r="D16" s="25" t="s">
        <v>350</v>
      </c>
      <c r="E16" s="25" t="s">
        <v>326</v>
      </c>
      <c r="F16" s="26">
        <v>244</v>
      </c>
      <c r="G16" s="26">
        <v>488000</v>
      </c>
      <c r="H16" s="26">
        <v>58560</v>
      </c>
      <c r="I16" s="26">
        <v>23424</v>
      </c>
      <c r="J16" s="26">
        <v>5856</v>
      </c>
      <c r="K16" s="26">
        <v>5856</v>
      </c>
      <c r="L16" s="26">
        <v>23424</v>
      </c>
      <c r="M16" s="40" t="s">
        <v>351</v>
      </c>
      <c r="N16" s="5" t="s">
        <v>303</v>
      </c>
      <c r="O16" s="5">
        <v>75</v>
      </c>
      <c r="P16" s="5">
        <f t="shared" si="2"/>
        <v>2000</v>
      </c>
      <c r="Q16" s="5">
        <f t="shared" si="3"/>
        <v>2000</v>
      </c>
      <c r="R16" s="5" t="s">
        <v>305</v>
      </c>
      <c r="S16" s="5" t="str">
        <f t="shared" si="4"/>
        <v>露地果菜露地果菜辣椒122亩(2茬244亩）75亩</v>
      </c>
      <c r="T16" s="5" t="str">
        <f t="shared" si="5"/>
        <v>(2茬244亩）</v>
      </c>
      <c r="U16" s="5" t="str">
        <f t="shared" si="6"/>
        <v>露地果菜露地果菜辣椒122亩(2茬244亩）75亩(2茬244亩）</v>
      </c>
    </row>
    <row r="17" s="5" customFormat="1" ht="35" hidden="1" customHeight="1" spans="1:21">
      <c r="A17" s="25">
        <v>10</v>
      </c>
      <c r="B17" s="25" t="s">
        <v>116</v>
      </c>
      <c r="C17" s="25" t="s">
        <v>352</v>
      </c>
      <c r="D17" s="25" t="s">
        <v>353</v>
      </c>
      <c r="E17" s="25" t="s">
        <v>326</v>
      </c>
      <c r="F17" s="26">
        <v>156</v>
      </c>
      <c r="G17" s="26">
        <v>312000</v>
      </c>
      <c r="H17" s="26">
        <v>37440</v>
      </c>
      <c r="I17" s="26">
        <v>14976</v>
      </c>
      <c r="J17" s="26">
        <v>3744</v>
      </c>
      <c r="K17" s="26">
        <v>3744</v>
      </c>
      <c r="L17" s="26">
        <v>14976</v>
      </c>
      <c r="M17" s="40" t="s">
        <v>354</v>
      </c>
      <c r="N17" s="5" t="s">
        <v>303</v>
      </c>
      <c r="O17" s="5">
        <v>8.6</v>
      </c>
      <c r="P17" s="5">
        <f t="shared" si="2"/>
        <v>2000</v>
      </c>
      <c r="Q17" s="5">
        <f t="shared" si="3"/>
        <v>2000</v>
      </c>
      <c r="R17" s="5" t="s">
        <v>305</v>
      </c>
      <c r="S17" s="5" t="str">
        <f t="shared" si="4"/>
        <v>露地果菜露地果菜辣椒78亩(2茬156亩）8.6亩</v>
      </c>
      <c r="T17" s="5" t="str">
        <f t="shared" si="5"/>
        <v>(2茬156亩）</v>
      </c>
      <c r="U17" s="5" t="str">
        <f t="shared" si="6"/>
        <v>露地果菜露地果菜辣椒78亩(2茬156亩）8.6亩(2茬156亩）</v>
      </c>
    </row>
    <row r="18" s="5" customFormat="1" ht="35" hidden="1" customHeight="1" spans="1:21">
      <c r="A18" s="25">
        <v>11</v>
      </c>
      <c r="B18" s="25" t="s">
        <v>116</v>
      </c>
      <c r="C18" s="25" t="s">
        <v>355</v>
      </c>
      <c r="D18" s="25" t="s">
        <v>356</v>
      </c>
      <c r="E18" s="25" t="s">
        <v>357</v>
      </c>
      <c r="F18" s="26">
        <v>192.4</v>
      </c>
      <c r="G18" s="26">
        <v>384800</v>
      </c>
      <c r="H18" s="26">
        <v>46176</v>
      </c>
      <c r="I18" s="26">
        <v>18470.4</v>
      </c>
      <c r="J18" s="26">
        <v>4617.6</v>
      </c>
      <c r="K18" s="26">
        <v>4617.6</v>
      </c>
      <c r="L18" s="26">
        <v>18470.4</v>
      </c>
      <c r="M18" s="40" t="s">
        <v>358</v>
      </c>
      <c r="N18" s="5" t="s">
        <v>303</v>
      </c>
      <c r="O18" s="5">
        <v>96.2</v>
      </c>
      <c r="P18" s="5">
        <f t="shared" si="2"/>
        <v>2000</v>
      </c>
      <c r="Q18" s="5">
        <f t="shared" si="3"/>
        <v>2000</v>
      </c>
      <c r="R18" s="5" t="s">
        <v>305</v>
      </c>
      <c r="S18" s="5" t="str">
        <f t="shared" si="4"/>
        <v>露地果菜露地果菜苦瓜96.2亩(2茬192.4亩）96.2亩</v>
      </c>
      <c r="T18" s="5" t="str">
        <f t="shared" si="5"/>
        <v>(2茬192.4亩）</v>
      </c>
      <c r="U18" s="5" t="str">
        <f t="shared" si="6"/>
        <v>露地果菜露地果菜苦瓜96.2亩(2茬192.4亩）96.2亩(2茬192.4亩）</v>
      </c>
    </row>
    <row r="19" s="5" customFormat="1" ht="35" hidden="1" customHeight="1" spans="1:21">
      <c r="A19" s="25">
        <v>12</v>
      </c>
      <c r="B19" s="25" t="s">
        <v>116</v>
      </c>
      <c r="C19" s="25" t="s">
        <v>145</v>
      </c>
      <c r="D19" s="25" t="s">
        <v>359</v>
      </c>
      <c r="E19" s="25" t="s">
        <v>360</v>
      </c>
      <c r="F19" s="26">
        <v>27.2</v>
      </c>
      <c r="G19" s="26">
        <v>54400</v>
      </c>
      <c r="H19" s="26">
        <v>6528</v>
      </c>
      <c r="I19" s="26">
        <v>2611.2</v>
      </c>
      <c r="J19" s="26">
        <v>652.8</v>
      </c>
      <c r="K19" s="26">
        <v>652.8</v>
      </c>
      <c r="L19" s="26">
        <v>2611.2</v>
      </c>
      <c r="M19" s="40" t="s">
        <v>361</v>
      </c>
      <c r="N19" s="5" t="s">
        <v>303</v>
      </c>
      <c r="O19" s="5">
        <v>71</v>
      </c>
      <c r="P19" s="5">
        <f t="shared" si="2"/>
        <v>2000</v>
      </c>
      <c r="Q19" s="5">
        <f t="shared" si="3"/>
        <v>2000</v>
      </c>
      <c r="R19" s="5" t="s">
        <v>306</v>
      </c>
      <c r="S19" s="5" t="str">
        <f t="shared" si="4"/>
        <v>露地茎菜露地果菜冬瓜13.6亩(2茬27.2亩）71亩</v>
      </c>
      <c r="T19" s="5" t="str">
        <f t="shared" si="5"/>
        <v>(2茬27.2亩）</v>
      </c>
      <c r="U19" s="5" t="str">
        <f t="shared" si="6"/>
        <v>露地茎菜露地果菜冬瓜13.6亩(2茬27.2亩）71亩(2茬27.2亩）</v>
      </c>
    </row>
    <row r="20" s="5" customFormat="1" ht="35" hidden="1" customHeight="1" spans="1:21">
      <c r="A20" s="25">
        <v>13</v>
      </c>
      <c r="B20" s="25" t="s">
        <v>116</v>
      </c>
      <c r="C20" s="25" t="s">
        <v>362</v>
      </c>
      <c r="D20" s="25" t="s">
        <v>363</v>
      </c>
      <c r="E20" s="25" t="s">
        <v>360</v>
      </c>
      <c r="F20" s="26">
        <v>45.4</v>
      </c>
      <c r="G20" s="26">
        <v>90800</v>
      </c>
      <c r="H20" s="26">
        <v>10896</v>
      </c>
      <c r="I20" s="26">
        <v>4358.4</v>
      </c>
      <c r="J20" s="26">
        <v>1089.6</v>
      </c>
      <c r="K20" s="26">
        <v>1089.6</v>
      </c>
      <c r="L20" s="26">
        <v>4358.4</v>
      </c>
      <c r="M20" s="40" t="s">
        <v>364</v>
      </c>
      <c r="N20" s="5" t="s">
        <v>303</v>
      </c>
      <c r="O20" s="5">
        <v>9.4</v>
      </c>
      <c r="P20" s="5">
        <f t="shared" si="2"/>
        <v>2000</v>
      </c>
      <c r="Q20" s="5">
        <f t="shared" si="3"/>
        <v>2000</v>
      </c>
      <c r="R20" s="5" t="s">
        <v>305</v>
      </c>
      <c r="S20" s="5" t="str">
        <f t="shared" si="4"/>
        <v>露地果菜露地果菜冬瓜22.7亩(2茬45.4亩）9.4亩</v>
      </c>
      <c r="T20" s="5" t="str">
        <f t="shared" si="5"/>
        <v>(2茬45.4亩）</v>
      </c>
      <c r="U20" s="5" t="str">
        <f t="shared" si="6"/>
        <v>露地果菜露地果菜冬瓜22.7亩(2茬45.4亩）9.4亩(2茬45.4亩）</v>
      </c>
    </row>
    <row r="21" s="5" customFormat="1" ht="35" hidden="1" customHeight="1" spans="1:21">
      <c r="A21" s="25">
        <v>14</v>
      </c>
      <c r="B21" s="25" t="s">
        <v>116</v>
      </c>
      <c r="C21" s="25" t="s">
        <v>194</v>
      </c>
      <c r="D21" s="25" t="s">
        <v>365</v>
      </c>
      <c r="E21" s="25" t="s">
        <v>360</v>
      </c>
      <c r="F21" s="26">
        <v>17.2</v>
      </c>
      <c r="G21" s="26">
        <v>34400</v>
      </c>
      <c r="H21" s="26">
        <v>4128</v>
      </c>
      <c r="I21" s="26">
        <v>1651.2</v>
      </c>
      <c r="J21" s="26">
        <v>412.8</v>
      </c>
      <c r="K21" s="26">
        <v>412.8</v>
      </c>
      <c r="L21" s="26">
        <v>1651.2</v>
      </c>
      <c r="M21" s="40" t="s">
        <v>366</v>
      </c>
      <c r="N21" s="5" t="s">
        <v>303</v>
      </c>
      <c r="O21" s="5">
        <v>41.7</v>
      </c>
      <c r="P21" s="5">
        <f t="shared" si="2"/>
        <v>2000</v>
      </c>
      <c r="Q21" s="5">
        <f t="shared" si="3"/>
        <v>2000</v>
      </c>
      <c r="R21" s="5" t="s">
        <v>305</v>
      </c>
      <c r="S21" s="5" t="str">
        <f t="shared" si="4"/>
        <v>露地果菜露地果菜茄子8.6亩(2茬17.2亩）41.7亩</v>
      </c>
      <c r="T21" s="5" t="str">
        <f t="shared" si="5"/>
        <v>(2茬17.2亩）</v>
      </c>
      <c r="U21" s="5" t="str">
        <f t="shared" si="6"/>
        <v>露地果菜露地果菜茄子8.6亩(2茬17.2亩）41.7亩(2茬17.2亩）</v>
      </c>
    </row>
    <row r="22" s="5" customFormat="1" ht="35" hidden="1" customHeight="1" spans="1:21">
      <c r="A22" s="25">
        <v>15</v>
      </c>
      <c r="B22" s="25" t="s">
        <v>116</v>
      </c>
      <c r="C22" s="25" t="s">
        <v>153</v>
      </c>
      <c r="D22" s="25" t="s">
        <v>367</v>
      </c>
      <c r="E22" s="25" t="s">
        <v>360</v>
      </c>
      <c r="F22" s="26">
        <v>18.8</v>
      </c>
      <c r="G22" s="26">
        <v>37600</v>
      </c>
      <c r="H22" s="26">
        <v>4512</v>
      </c>
      <c r="I22" s="26">
        <v>1804.8</v>
      </c>
      <c r="J22" s="26">
        <v>451.2</v>
      </c>
      <c r="K22" s="26">
        <v>451.2</v>
      </c>
      <c r="L22" s="26">
        <v>1804.8</v>
      </c>
      <c r="M22" s="40" t="s">
        <v>368</v>
      </c>
      <c r="N22" s="5" t="s">
        <v>303</v>
      </c>
      <c r="O22" s="5">
        <v>28.69</v>
      </c>
      <c r="P22" s="5">
        <f t="shared" si="2"/>
        <v>2000</v>
      </c>
      <c r="Q22" s="5">
        <f t="shared" si="3"/>
        <v>2000</v>
      </c>
      <c r="R22" s="5" t="s">
        <v>305</v>
      </c>
      <c r="S22" s="5" t="str">
        <f t="shared" si="4"/>
        <v>露地果菜露地果菜辣椒9.4亩(2茬18.8亩）28.69亩</v>
      </c>
      <c r="T22" s="5" t="str">
        <f t="shared" si="5"/>
        <v>(2茬18.8亩）</v>
      </c>
      <c r="U22" s="5" t="str">
        <f t="shared" si="6"/>
        <v>露地果菜露地果菜辣椒9.4亩(2茬18.8亩）28.69亩(2茬18.8亩）</v>
      </c>
    </row>
    <row r="23" s="5" customFormat="1" ht="35" hidden="1" customHeight="1" spans="1:21">
      <c r="A23" s="25">
        <v>16</v>
      </c>
      <c r="B23" s="25" t="s">
        <v>116</v>
      </c>
      <c r="C23" s="25" t="s">
        <v>369</v>
      </c>
      <c r="D23" s="25" t="s">
        <v>370</v>
      </c>
      <c r="E23" s="25" t="s">
        <v>360</v>
      </c>
      <c r="F23" s="26">
        <v>12.6</v>
      </c>
      <c r="G23" s="26">
        <v>25200</v>
      </c>
      <c r="H23" s="26">
        <v>3024</v>
      </c>
      <c r="I23" s="26">
        <v>1209.6</v>
      </c>
      <c r="J23" s="26">
        <v>302.4</v>
      </c>
      <c r="K23" s="26">
        <v>302.4</v>
      </c>
      <c r="L23" s="26">
        <v>1209.6</v>
      </c>
      <c r="M23" s="40" t="s">
        <v>371</v>
      </c>
      <c r="N23" s="5" t="s">
        <v>303</v>
      </c>
      <c r="O23" s="5">
        <v>82</v>
      </c>
      <c r="P23" s="5">
        <f t="shared" si="2"/>
        <v>2000</v>
      </c>
      <c r="Q23" s="5">
        <f t="shared" si="3"/>
        <v>2000</v>
      </c>
      <c r="R23" s="5" t="s">
        <v>305</v>
      </c>
      <c r="S23" s="5" t="str">
        <f t="shared" si="4"/>
        <v>露地果菜露地果菜辣椒6.3亩(2茬12.6亩）82亩</v>
      </c>
      <c r="T23" s="5" t="str">
        <f t="shared" si="5"/>
        <v>(2茬12.6亩）</v>
      </c>
      <c r="U23" s="5" t="str">
        <f t="shared" si="6"/>
        <v>露地果菜露地果菜辣椒6.3亩(2茬12.6亩）82亩(2茬12.6亩）</v>
      </c>
    </row>
    <row r="24" s="5" customFormat="1" ht="35" hidden="1" customHeight="1" spans="1:21">
      <c r="A24" s="25">
        <v>17</v>
      </c>
      <c r="B24" s="25" t="s">
        <v>116</v>
      </c>
      <c r="C24" s="25" t="s">
        <v>372</v>
      </c>
      <c r="D24" s="25" t="s">
        <v>373</v>
      </c>
      <c r="E24" s="25" t="s">
        <v>360</v>
      </c>
      <c r="F24" s="26">
        <v>156</v>
      </c>
      <c r="G24" s="26">
        <v>234000</v>
      </c>
      <c r="H24" s="26">
        <v>28080</v>
      </c>
      <c r="I24" s="26">
        <v>11232</v>
      </c>
      <c r="J24" s="26">
        <v>2808</v>
      </c>
      <c r="K24" s="26">
        <v>2808</v>
      </c>
      <c r="L24" s="26">
        <v>11232</v>
      </c>
      <c r="M24" s="40" t="s">
        <v>374</v>
      </c>
      <c r="N24" s="5" t="s">
        <v>303</v>
      </c>
      <c r="O24" s="5">
        <v>83</v>
      </c>
      <c r="P24" s="5">
        <f t="shared" si="2"/>
        <v>1500</v>
      </c>
      <c r="Q24" s="5">
        <f t="shared" si="3"/>
        <v>1500</v>
      </c>
      <c r="R24" s="5" t="s">
        <v>305</v>
      </c>
      <c r="S24" s="5" t="str">
        <f t="shared" si="4"/>
        <v>露地果菜露地茎菜黄姜78亩(2茬156亩）83亩</v>
      </c>
      <c r="T24" s="5" t="str">
        <f t="shared" si="5"/>
        <v>(2茬156亩）</v>
      </c>
      <c r="U24" s="5" t="str">
        <f t="shared" si="6"/>
        <v>露地果菜露地茎菜黄姜78亩(2茬156亩）83亩(2茬156亩）</v>
      </c>
    </row>
    <row r="25" s="5" customFormat="1" ht="35" customHeight="1" spans="1:21">
      <c r="A25" s="25">
        <v>18</v>
      </c>
      <c r="B25" s="25" t="s">
        <v>116</v>
      </c>
      <c r="C25" s="25" t="s">
        <v>375</v>
      </c>
      <c r="D25" s="25" t="s">
        <v>376</v>
      </c>
      <c r="E25" s="25" t="s">
        <v>360</v>
      </c>
      <c r="F25" s="26">
        <v>742</v>
      </c>
      <c r="G25" s="26">
        <v>667800</v>
      </c>
      <c r="H25" s="26">
        <v>80136</v>
      </c>
      <c r="I25" s="26">
        <v>32054.4</v>
      </c>
      <c r="J25" s="26">
        <v>8013.6</v>
      </c>
      <c r="K25" s="26">
        <v>8013.6</v>
      </c>
      <c r="L25" s="26">
        <v>32054.4</v>
      </c>
      <c r="M25" s="40" t="s">
        <v>377</v>
      </c>
      <c r="N25" s="5" t="s">
        <v>303</v>
      </c>
      <c r="O25" s="5">
        <v>87</v>
      </c>
      <c r="P25" s="5">
        <f t="shared" si="2"/>
        <v>900</v>
      </c>
      <c r="Q25" s="5">
        <f t="shared" si="3"/>
        <v>900</v>
      </c>
      <c r="R25" s="5" t="s">
        <v>305</v>
      </c>
      <c r="S25" s="5" t="str">
        <f t="shared" si="4"/>
        <v>露地果菜露地叶菜番薯叶371亩（2茬742亩）87亩</v>
      </c>
      <c r="T25" s="5" t="str">
        <f t="shared" si="5"/>
        <v>(2茬742亩）</v>
      </c>
      <c r="U25" s="5" t="str">
        <f t="shared" si="6"/>
        <v>露地果菜露地叶菜番薯叶371亩（2茬742亩）87亩(2茬742亩）</v>
      </c>
    </row>
    <row r="26" s="5" customFormat="1" ht="35" hidden="1" customHeight="1" spans="1:21">
      <c r="A26" s="25">
        <v>19</v>
      </c>
      <c r="B26" s="25" t="s">
        <v>116</v>
      </c>
      <c r="C26" s="25" t="s">
        <v>147</v>
      </c>
      <c r="D26" s="25" t="s">
        <v>378</v>
      </c>
      <c r="E26" s="25" t="s">
        <v>360</v>
      </c>
      <c r="F26" s="26">
        <v>87.2</v>
      </c>
      <c r="G26" s="26">
        <v>174400</v>
      </c>
      <c r="H26" s="26">
        <v>20928</v>
      </c>
      <c r="I26" s="26">
        <v>8371.2</v>
      </c>
      <c r="J26" s="26">
        <v>2092.8</v>
      </c>
      <c r="K26" s="26">
        <v>2092.8</v>
      </c>
      <c r="L26" s="26">
        <v>8371.2</v>
      </c>
      <c r="M26" s="40" t="s">
        <v>379</v>
      </c>
      <c r="N26" s="5" t="s">
        <v>303</v>
      </c>
      <c r="O26" s="5">
        <v>78</v>
      </c>
      <c r="P26" s="5">
        <f t="shared" si="2"/>
        <v>2000</v>
      </c>
      <c r="Q26" s="5">
        <f t="shared" si="3"/>
        <v>2000</v>
      </c>
      <c r="R26" s="5" t="s">
        <v>306</v>
      </c>
      <c r="S26" s="5" t="str">
        <f t="shared" si="4"/>
        <v>露地茎菜露地果菜辣椒43.6亩(2茬87.2亩）78亩</v>
      </c>
      <c r="T26" s="5" t="str">
        <f t="shared" si="5"/>
        <v>(2茬87.2亩）</v>
      </c>
      <c r="U26" s="5" t="str">
        <f t="shared" si="6"/>
        <v>露地茎菜露地果菜辣椒43.6亩(2茬87.2亩）78亩(2茬87.2亩）</v>
      </c>
    </row>
    <row r="27" s="5" customFormat="1" ht="35" hidden="1" customHeight="1" spans="1:21">
      <c r="A27" s="25">
        <v>20</v>
      </c>
      <c r="B27" s="25" t="s">
        <v>116</v>
      </c>
      <c r="C27" s="25" t="s">
        <v>126</v>
      </c>
      <c r="D27" s="25" t="s">
        <v>380</v>
      </c>
      <c r="E27" s="25" t="s">
        <v>360</v>
      </c>
      <c r="F27" s="26">
        <v>22.8</v>
      </c>
      <c r="G27" s="26">
        <v>45600</v>
      </c>
      <c r="H27" s="26">
        <v>5472</v>
      </c>
      <c r="I27" s="26">
        <v>2188.8</v>
      </c>
      <c r="J27" s="26">
        <v>547.2</v>
      </c>
      <c r="K27" s="26">
        <v>547.2</v>
      </c>
      <c r="L27" s="26">
        <v>2188.8</v>
      </c>
      <c r="M27" s="40" t="s">
        <v>381</v>
      </c>
      <c r="N27" s="5" t="s">
        <v>303</v>
      </c>
      <c r="O27" s="5">
        <v>13.6</v>
      </c>
      <c r="P27" s="5">
        <f t="shared" si="2"/>
        <v>2000</v>
      </c>
      <c r="Q27" s="5">
        <f t="shared" si="3"/>
        <v>2000</v>
      </c>
      <c r="R27" s="5" t="s">
        <v>305</v>
      </c>
      <c r="S27" s="5" t="str">
        <f t="shared" si="4"/>
        <v>露地果菜露地果菜苦瓜11.4亩(2茬22.8亩）13.6亩</v>
      </c>
      <c r="T27" s="5" t="str">
        <f t="shared" si="5"/>
        <v>(2茬22.8亩）</v>
      </c>
      <c r="U27" s="5" t="str">
        <f t="shared" si="6"/>
        <v>露地果菜露地果菜苦瓜11.4亩(2茬22.8亩）13.6亩(2茬22.8亩）</v>
      </c>
    </row>
    <row r="28" s="5" customFormat="1" ht="35" hidden="1" customHeight="1" spans="1:21">
      <c r="A28" s="25">
        <v>21</v>
      </c>
      <c r="B28" s="25" t="s">
        <v>116</v>
      </c>
      <c r="C28" s="25" t="s">
        <v>382</v>
      </c>
      <c r="D28" s="25" t="s">
        <v>383</v>
      </c>
      <c r="E28" s="25" t="s">
        <v>360</v>
      </c>
      <c r="F28" s="26">
        <v>83.4</v>
      </c>
      <c r="G28" s="26">
        <v>166800</v>
      </c>
      <c r="H28" s="26">
        <v>20016</v>
      </c>
      <c r="I28" s="26">
        <v>8006.4</v>
      </c>
      <c r="J28" s="26">
        <v>2001.6</v>
      </c>
      <c r="K28" s="26">
        <v>2001.6</v>
      </c>
      <c r="L28" s="26">
        <v>8006.4</v>
      </c>
      <c r="M28" s="40" t="s">
        <v>384</v>
      </c>
      <c r="N28" s="5" t="s">
        <v>303</v>
      </c>
      <c r="O28" s="5">
        <v>62</v>
      </c>
      <c r="P28" s="5">
        <f t="shared" si="2"/>
        <v>2000</v>
      </c>
      <c r="Q28" s="5">
        <f t="shared" si="3"/>
        <v>2000</v>
      </c>
      <c r="R28" s="5" t="s">
        <v>305</v>
      </c>
      <c r="S28" s="5" t="str">
        <f t="shared" si="4"/>
        <v>露地果菜露地果菜南瓜41.7亩(2茬83.4亩）62亩</v>
      </c>
      <c r="T28" s="5" t="str">
        <f t="shared" si="5"/>
        <v>(2茬83.4亩）</v>
      </c>
      <c r="U28" s="5" t="str">
        <f t="shared" si="6"/>
        <v>露地果菜露地果菜南瓜41.7亩(2茬83.4亩）62亩(2茬83.4亩）</v>
      </c>
    </row>
    <row r="29" s="5" customFormat="1" ht="35" hidden="1" customHeight="1" spans="1:21">
      <c r="A29" s="25">
        <v>22</v>
      </c>
      <c r="B29" s="25" t="s">
        <v>116</v>
      </c>
      <c r="C29" s="25" t="s">
        <v>142</v>
      </c>
      <c r="D29" s="25" t="s">
        <v>385</v>
      </c>
      <c r="E29" s="25" t="s">
        <v>360</v>
      </c>
      <c r="F29" s="26">
        <v>57.38</v>
      </c>
      <c r="G29" s="26">
        <v>114760</v>
      </c>
      <c r="H29" s="26">
        <v>13771.2</v>
      </c>
      <c r="I29" s="26">
        <v>5508.48</v>
      </c>
      <c r="J29" s="26">
        <v>1377.12</v>
      </c>
      <c r="K29" s="26">
        <v>1377.12</v>
      </c>
      <c r="L29" s="26">
        <v>5508.48</v>
      </c>
      <c r="M29" s="40" t="s">
        <v>386</v>
      </c>
      <c r="N29" s="5" t="s">
        <v>303</v>
      </c>
      <c r="O29" s="5">
        <v>11.4</v>
      </c>
      <c r="P29" s="5">
        <f t="shared" si="2"/>
        <v>2000</v>
      </c>
      <c r="Q29" s="5">
        <f t="shared" si="3"/>
        <v>2000</v>
      </c>
      <c r="R29" s="5" t="s">
        <v>305</v>
      </c>
      <c r="S29" s="5" t="str">
        <f t="shared" si="4"/>
        <v>露地果菜露地果菜苦瓜28.69亩(2茬57.38亩）11.4亩</v>
      </c>
      <c r="T29" s="5" t="str">
        <f t="shared" si="5"/>
        <v>(2茬57.38亩）</v>
      </c>
      <c r="U29" s="5" t="str">
        <f t="shared" si="6"/>
        <v>露地果菜露地果菜苦瓜28.69亩(2茬57.38亩）11.4亩(2茬57.38亩）</v>
      </c>
    </row>
    <row r="30" s="5" customFormat="1" ht="35" hidden="1" customHeight="1" spans="1:21">
      <c r="A30" s="25">
        <v>23</v>
      </c>
      <c r="B30" s="25" t="s">
        <v>116</v>
      </c>
      <c r="C30" s="25" t="s">
        <v>387</v>
      </c>
      <c r="D30" s="25" t="s">
        <v>388</v>
      </c>
      <c r="E30" s="25" t="s">
        <v>360</v>
      </c>
      <c r="F30" s="26">
        <v>124</v>
      </c>
      <c r="G30" s="26">
        <v>248000</v>
      </c>
      <c r="H30" s="26">
        <v>29760</v>
      </c>
      <c r="I30" s="26">
        <v>11904</v>
      </c>
      <c r="J30" s="26">
        <v>2976</v>
      </c>
      <c r="K30" s="26">
        <v>2976</v>
      </c>
      <c r="L30" s="26">
        <v>11904</v>
      </c>
      <c r="M30" s="40" t="s">
        <v>389</v>
      </c>
      <c r="N30" s="5" t="s">
        <v>303</v>
      </c>
      <c r="O30" s="5">
        <v>43.6</v>
      </c>
      <c r="P30" s="5">
        <f t="shared" si="2"/>
        <v>2000</v>
      </c>
      <c r="Q30" s="5">
        <f t="shared" si="3"/>
        <v>2000</v>
      </c>
      <c r="R30" s="5" t="s">
        <v>305</v>
      </c>
      <c r="S30" s="5" t="str">
        <f t="shared" si="4"/>
        <v>露地果菜露地果菜南瓜62亩(2茬124亩）43.6亩</v>
      </c>
      <c r="T30" s="5" t="str">
        <f t="shared" si="5"/>
        <v>(2茬124亩）</v>
      </c>
      <c r="U30" s="5" t="str">
        <f t="shared" si="6"/>
        <v>露地果菜露地果菜南瓜62亩(2茬124亩）43.6亩(2茬124亩）</v>
      </c>
    </row>
    <row r="31" s="5" customFormat="1" ht="35" hidden="1" customHeight="1" spans="1:21">
      <c r="A31" s="25">
        <v>24</v>
      </c>
      <c r="B31" s="25" t="s">
        <v>116</v>
      </c>
      <c r="C31" s="25" t="s">
        <v>129</v>
      </c>
      <c r="D31" s="25" t="s">
        <v>390</v>
      </c>
      <c r="E31" s="25" t="s">
        <v>360</v>
      </c>
      <c r="F31" s="26">
        <v>150</v>
      </c>
      <c r="G31" s="26">
        <v>300000</v>
      </c>
      <c r="H31" s="26">
        <v>36000</v>
      </c>
      <c r="I31" s="26">
        <v>14400</v>
      </c>
      <c r="J31" s="26">
        <v>3600</v>
      </c>
      <c r="K31" s="26">
        <v>3600</v>
      </c>
      <c r="L31" s="26">
        <v>14400</v>
      </c>
      <c r="M31" s="40" t="s">
        <v>391</v>
      </c>
      <c r="N31" s="5" t="s">
        <v>303</v>
      </c>
      <c r="O31" s="5">
        <v>122</v>
      </c>
      <c r="P31" s="5">
        <f t="shared" si="2"/>
        <v>2000</v>
      </c>
      <c r="Q31" s="5">
        <f t="shared" si="3"/>
        <v>2000</v>
      </c>
      <c r="R31" s="5" t="s">
        <v>305</v>
      </c>
      <c r="S31" s="5" t="str">
        <f t="shared" si="4"/>
        <v>露地果菜露地果菜丝瓜75亩(2茬150亩）122亩</v>
      </c>
      <c r="T31" s="5" t="str">
        <f t="shared" si="5"/>
        <v>(2茬150亩）</v>
      </c>
      <c r="U31" s="5" t="str">
        <f t="shared" si="6"/>
        <v>露地果菜露地果菜丝瓜75亩(2茬150亩）122亩(2茬150亩）</v>
      </c>
    </row>
    <row r="32" s="5" customFormat="1" ht="35" hidden="1" customHeight="1" spans="1:21">
      <c r="A32" s="25">
        <v>25</v>
      </c>
      <c r="B32" s="25" t="s">
        <v>116</v>
      </c>
      <c r="C32" s="25" t="s">
        <v>355</v>
      </c>
      <c r="D32" s="25" t="s">
        <v>392</v>
      </c>
      <c r="E32" s="25" t="s">
        <v>360</v>
      </c>
      <c r="F32" s="26">
        <v>142</v>
      </c>
      <c r="G32" s="26">
        <v>213000</v>
      </c>
      <c r="H32" s="26">
        <v>25560</v>
      </c>
      <c r="I32" s="26">
        <v>10224</v>
      </c>
      <c r="J32" s="26">
        <v>2556</v>
      </c>
      <c r="K32" s="26">
        <v>2556</v>
      </c>
      <c r="L32" s="26">
        <v>10224</v>
      </c>
      <c r="M32" s="40" t="s">
        <v>393</v>
      </c>
      <c r="N32" s="5" t="s">
        <v>303</v>
      </c>
      <c r="O32" s="5">
        <v>22.7</v>
      </c>
      <c r="P32" s="5">
        <f t="shared" si="2"/>
        <v>1500</v>
      </c>
      <c r="Q32" s="5">
        <f t="shared" si="3"/>
        <v>1500</v>
      </c>
      <c r="R32" s="5" t="s">
        <v>305</v>
      </c>
      <c r="S32" s="5" t="str">
        <f t="shared" si="4"/>
        <v>露地果菜露地茎菜魔芋71亩(2茬142亩）22.7亩</v>
      </c>
      <c r="T32" s="5" t="str">
        <f t="shared" si="5"/>
        <v>(2茬142亩）</v>
      </c>
      <c r="U32" s="5" t="str">
        <f t="shared" si="6"/>
        <v>露地果菜露地茎菜魔芋71亩(2茬142亩）22.7亩(2茬142亩）</v>
      </c>
    </row>
    <row r="33" s="5" customFormat="1" ht="35" hidden="1" customHeight="1" spans="1:21">
      <c r="A33" s="25">
        <v>26</v>
      </c>
      <c r="B33" s="25" t="s">
        <v>116</v>
      </c>
      <c r="C33" s="25" t="s">
        <v>394</v>
      </c>
      <c r="D33" s="25" t="s">
        <v>395</v>
      </c>
      <c r="E33" s="25" t="s">
        <v>335</v>
      </c>
      <c r="F33" s="26">
        <v>144</v>
      </c>
      <c r="G33" s="26">
        <v>288000</v>
      </c>
      <c r="H33" s="26">
        <v>34560</v>
      </c>
      <c r="I33" s="26">
        <v>13824</v>
      </c>
      <c r="J33" s="26">
        <v>3456</v>
      </c>
      <c r="K33" s="26">
        <v>3456</v>
      </c>
      <c r="L33" s="26">
        <v>13824</v>
      </c>
      <c r="M33" s="40" t="s">
        <v>396</v>
      </c>
      <c r="N33" s="5" t="s">
        <v>303</v>
      </c>
      <c r="O33" s="5">
        <v>72</v>
      </c>
      <c r="P33" s="5">
        <f t="shared" si="2"/>
        <v>2000</v>
      </c>
      <c r="Q33" s="5">
        <f t="shared" si="3"/>
        <v>2000</v>
      </c>
      <c r="R33" s="5" t="s">
        <v>305</v>
      </c>
      <c r="S33" s="5" t="str">
        <f t="shared" si="4"/>
        <v>露地果菜露地果菜东瓜72亩(2茬144亩）72亩</v>
      </c>
      <c r="T33" s="5" t="str">
        <f t="shared" si="5"/>
        <v>(2茬144亩）</v>
      </c>
      <c r="U33" s="5" t="str">
        <f t="shared" si="6"/>
        <v>露地果菜露地果菜东瓜72亩(2茬144亩）72亩(2茬144亩）</v>
      </c>
    </row>
    <row r="34" s="5" customFormat="1" ht="35" hidden="1" customHeight="1" spans="1:21">
      <c r="A34" s="25">
        <v>27</v>
      </c>
      <c r="B34" s="25" t="s">
        <v>214</v>
      </c>
      <c r="C34" s="25" t="s">
        <v>397</v>
      </c>
      <c r="D34" s="25" t="s">
        <v>398</v>
      </c>
      <c r="E34" s="25" t="s">
        <v>360</v>
      </c>
      <c r="F34" s="26">
        <v>568</v>
      </c>
      <c r="G34" s="26">
        <v>1136000</v>
      </c>
      <c r="H34" s="26">
        <v>136320</v>
      </c>
      <c r="I34" s="26">
        <v>54528</v>
      </c>
      <c r="J34" s="26">
        <v>13632</v>
      </c>
      <c r="K34" s="26">
        <v>13632</v>
      </c>
      <c r="L34" s="26">
        <v>54528</v>
      </c>
      <c r="M34" s="40" t="s">
        <v>399</v>
      </c>
      <c r="N34" s="5" t="s">
        <v>303</v>
      </c>
      <c r="O34" s="5">
        <v>284</v>
      </c>
      <c r="P34" s="5">
        <f t="shared" si="2"/>
        <v>2000</v>
      </c>
      <c r="Q34" s="5">
        <f t="shared" si="3"/>
        <v>2000</v>
      </c>
      <c r="R34" s="5" t="s">
        <v>305</v>
      </c>
      <c r="S34" s="5" t="str">
        <f t="shared" si="4"/>
        <v>露地果菜露地果菜果菜284亩(2茬568亩）284亩</v>
      </c>
      <c r="T34" s="5" t="str">
        <f t="shared" si="5"/>
        <v>(2茬568亩）</v>
      </c>
      <c r="U34" s="5" t="str">
        <f t="shared" si="6"/>
        <v>露地果菜露地果菜果菜284亩(2茬568亩）284亩(2茬568亩）</v>
      </c>
    </row>
    <row r="35" s="5" customFormat="1" ht="35" hidden="1" customHeight="1" spans="1:21">
      <c r="A35" s="25">
        <v>28</v>
      </c>
      <c r="B35" s="25" t="s">
        <v>222</v>
      </c>
      <c r="C35" s="25" t="s">
        <v>400</v>
      </c>
      <c r="D35" s="25" t="s">
        <v>401</v>
      </c>
      <c r="E35" s="25" t="s">
        <v>360</v>
      </c>
      <c r="F35" s="26">
        <v>140</v>
      </c>
      <c r="G35" s="26">
        <v>210000</v>
      </c>
      <c r="H35" s="26">
        <v>25200</v>
      </c>
      <c r="I35" s="26">
        <v>10080</v>
      </c>
      <c r="J35" s="26">
        <v>2520</v>
      </c>
      <c r="K35" s="26">
        <v>2520</v>
      </c>
      <c r="L35" s="26">
        <v>10080</v>
      </c>
      <c r="M35" s="40" t="s">
        <v>402</v>
      </c>
      <c r="N35" s="5" t="s">
        <v>303</v>
      </c>
      <c r="O35" s="5">
        <v>52.8</v>
      </c>
      <c r="P35" s="5">
        <f t="shared" si="2"/>
        <v>1500</v>
      </c>
      <c r="Q35" s="5">
        <f t="shared" si="3"/>
        <v>1500</v>
      </c>
      <c r="R35" s="5" t="s">
        <v>305</v>
      </c>
      <c r="S35" s="5" t="str">
        <f t="shared" si="4"/>
        <v>露地果菜露地茎菜魔芋140亩52.8亩</v>
      </c>
      <c r="T35" s="5" t="str">
        <f t="shared" si="5"/>
        <v>(2茬140亩）</v>
      </c>
      <c r="U35" s="5" t="str">
        <f t="shared" si="6"/>
        <v>露地果菜露地茎菜魔芋140亩52.8亩(2茬140亩）</v>
      </c>
    </row>
    <row r="36" s="5" customFormat="1" ht="35" hidden="1" customHeight="1" spans="1:21">
      <c r="A36" s="25">
        <v>29</v>
      </c>
      <c r="B36" s="25" t="s">
        <v>222</v>
      </c>
      <c r="C36" s="25" t="s">
        <v>400</v>
      </c>
      <c r="D36" s="25" t="s">
        <v>403</v>
      </c>
      <c r="E36" s="25" t="s">
        <v>360</v>
      </c>
      <c r="F36" s="26">
        <v>52</v>
      </c>
      <c r="G36" s="26">
        <v>78000</v>
      </c>
      <c r="H36" s="26">
        <v>9360</v>
      </c>
      <c r="I36" s="26">
        <v>3744</v>
      </c>
      <c r="J36" s="26">
        <v>936</v>
      </c>
      <c r="K36" s="26">
        <v>936</v>
      </c>
      <c r="L36" s="26">
        <v>3744</v>
      </c>
      <c r="M36" s="40" t="s">
        <v>404</v>
      </c>
      <c r="N36" s="5" t="s">
        <v>303</v>
      </c>
      <c r="O36" s="5">
        <v>38</v>
      </c>
      <c r="P36" s="5">
        <f t="shared" si="2"/>
        <v>1500</v>
      </c>
      <c r="Q36" s="5">
        <f t="shared" si="3"/>
        <v>1500</v>
      </c>
      <c r="R36" s="5" t="s">
        <v>305</v>
      </c>
      <c r="S36" s="5" t="str">
        <f t="shared" si="4"/>
        <v>露地果菜露地茎菜魔芋52亩38亩</v>
      </c>
      <c r="T36" s="5" t="str">
        <f t="shared" si="5"/>
        <v>(2茬52亩）</v>
      </c>
      <c r="U36" s="5" t="str">
        <f t="shared" si="6"/>
        <v>露地果菜露地茎菜魔芋52亩38亩(2茬52亩）</v>
      </c>
    </row>
    <row r="37" s="5" customFormat="1" ht="35" hidden="1" customHeight="1" spans="1:17">
      <c r="A37" s="25">
        <v>30</v>
      </c>
      <c r="B37" s="25" t="s">
        <v>222</v>
      </c>
      <c r="C37" s="25" t="s">
        <v>405</v>
      </c>
      <c r="D37" s="25" t="s">
        <v>406</v>
      </c>
      <c r="E37" s="25" t="s">
        <v>335</v>
      </c>
      <c r="F37" s="26">
        <v>105.6</v>
      </c>
      <c r="G37" s="26">
        <v>211200</v>
      </c>
      <c r="H37" s="26">
        <v>25344</v>
      </c>
      <c r="I37" s="26">
        <v>10137.6</v>
      </c>
      <c r="J37" s="26">
        <v>2534.4</v>
      </c>
      <c r="K37" s="26">
        <v>2534.4</v>
      </c>
      <c r="L37" s="26">
        <v>10137.6</v>
      </c>
      <c r="M37" s="40" t="s">
        <v>407</v>
      </c>
      <c r="N37" s="5" t="s">
        <v>304</v>
      </c>
      <c r="O37" s="5" t="s">
        <v>306</v>
      </c>
      <c r="P37" s="5">
        <f t="shared" si="2"/>
        <v>2000</v>
      </c>
      <c r="Q37" s="5" t="str">
        <f>O37&amp;M37&amp;F37&amp;"亩"</f>
        <v>露地茎菜露地果菜南瓜52.8亩(2茬105.6亩）105.6亩</v>
      </c>
    </row>
    <row r="38" s="5" customFormat="1" ht="35" hidden="1" customHeight="1" spans="1:17">
      <c r="A38" s="25">
        <v>31</v>
      </c>
      <c r="B38" s="25" t="s">
        <v>222</v>
      </c>
      <c r="C38" s="25" t="s">
        <v>408</v>
      </c>
      <c r="D38" s="25" t="s">
        <v>409</v>
      </c>
      <c r="E38" s="25" t="s">
        <v>335</v>
      </c>
      <c r="F38" s="26">
        <v>97.2</v>
      </c>
      <c r="G38" s="26">
        <v>194400</v>
      </c>
      <c r="H38" s="26">
        <v>23328</v>
      </c>
      <c r="I38" s="26">
        <v>9331.2</v>
      </c>
      <c r="J38" s="26">
        <v>2332.8</v>
      </c>
      <c r="K38" s="26">
        <v>2332.8</v>
      </c>
      <c r="L38" s="26">
        <v>9331.2</v>
      </c>
      <c r="M38" s="40" t="s">
        <v>410</v>
      </c>
      <c r="N38" s="5" t="s">
        <v>304</v>
      </c>
      <c r="O38" s="5" t="s">
        <v>306</v>
      </c>
      <c r="P38" s="5">
        <f t="shared" si="2"/>
        <v>2000</v>
      </c>
      <c r="Q38" s="5" t="str">
        <f>O38&amp;M38&amp;F38&amp;"亩"</f>
        <v>露地茎菜露地果菜苦瓜48.6亩(2茬97.2亩）97.2亩</v>
      </c>
    </row>
    <row r="39" s="5" customFormat="1" ht="35" hidden="1" customHeight="1" spans="1:21">
      <c r="A39" s="25">
        <v>32</v>
      </c>
      <c r="B39" s="25" t="s">
        <v>222</v>
      </c>
      <c r="C39" s="25" t="s">
        <v>226</v>
      </c>
      <c r="D39" s="25" t="s">
        <v>411</v>
      </c>
      <c r="E39" s="25" t="s">
        <v>335</v>
      </c>
      <c r="F39" s="26">
        <v>76</v>
      </c>
      <c r="G39" s="26">
        <v>152000</v>
      </c>
      <c r="H39" s="26">
        <v>18240</v>
      </c>
      <c r="I39" s="26">
        <v>7296</v>
      </c>
      <c r="J39" s="26">
        <v>1824</v>
      </c>
      <c r="K39" s="26">
        <v>1824</v>
      </c>
      <c r="L39" s="26">
        <v>7296</v>
      </c>
      <c r="M39" s="40" t="s">
        <v>412</v>
      </c>
      <c r="N39" s="5" t="s">
        <v>303</v>
      </c>
      <c r="O39" s="5">
        <v>48.6</v>
      </c>
      <c r="P39" s="5">
        <f t="shared" si="2"/>
        <v>2000</v>
      </c>
      <c r="Q39" s="5">
        <f>G39/F39</f>
        <v>2000</v>
      </c>
      <c r="R39" s="5" t="s">
        <v>305</v>
      </c>
      <c r="S39" s="5" t="str">
        <f>R39&amp;M39&amp;O39&amp;"亩"</f>
        <v>露地果菜露地果菜苦瓜38亩(2茬76亩）48.6亩</v>
      </c>
      <c r="T39" s="5" t="str">
        <f>"("&amp;N39&amp;F39&amp;"亩"&amp;"）"</f>
        <v>(2茬76亩）</v>
      </c>
      <c r="U39" s="5" t="str">
        <f>S39&amp;T39</f>
        <v>露地果菜露地果菜苦瓜38亩(2茬76亩）48.6亩(2茬76亩）</v>
      </c>
    </row>
    <row r="40" s="5" customFormat="1" ht="35" hidden="1" customHeight="1" spans="1:17">
      <c r="A40" s="25">
        <v>33</v>
      </c>
      <c r="B40" s="25" t="s">
        <v>270</v>
      </c>
      <c r="C40" s="25" t="s">
        <v>413</v>
      </c>
      <c r="D40" s="25" t="s">
        <v>414</v>
      </c>
      <c r="E40" s="25" t="s">
        <v>326</v>
      </c>
      <c r="F40" s="26">
        <v>246</v>
      </c>
      <c r="G40" s="26">
        <v>369000</v>
      </c>
      <c r="H40" s="26">
        <v>44280</v>
      </c>
      <c r="I40" s="26">
        <v>17712</v>
      </c>
      <c r="J40" s="26">
        <v>4428</v>
      </c>
      <c r="K40" s="26">
        <v>4428</v>
      </c>
      <c r="L40" s="26">
        <v>17712</v>
      </c>
      <c r="M40" s="40" t="s">
        <v>415</v>
      </c>
      <c r="N40" s="5" t="s">
        <v>304</v>
      </c>
      <c r="O40" s="5" t="s">
        <v>306</v>
      </c>
      <c r="P40" s="5">
        <f t="shared" si="2"/>
        <v>1500</v>
      </c>
      <c r="Q40" s="5" t="str">
        <f>O40&amp;M40&amp;F40&amp;"亩"</f>
        <v>露地茎菜露地茎菜芋头246亩246亩</v>
      </c>
    </row>
    <row r="41" s="5" customFormat="1" ht="35" hidden="1" customHeight="1" spans="1:17">
      <c r="A41" s="25">
        <v>34</v>
      </c>
      <c r="B41" s="25" t="s">
        <v>270</v>
      </c>
      <c r="C41" s="25" t="s">
        <v>271</v>
      </c>
      <c r="D41" s="25" t="s">
        <v>416</v>
      </c>
      <c r="E41" s="25" t="s">
        <v>357</v>
      </c>
      <c r="F41" s="26">
        <v>447</v>
      </c>
      <c r="G41" s="26">
        <v>670500</v>
      </c>
      <c r="H41" s="26">
        <v>80460</v>
      </c>
      <c r="I41" s="26">
        <v>32184</v>
      </c>
      <c r="J41" s="26">
        <v>8046</v>
      </c>
      <c r="K41" s="26">
        <v>8046</v>
      </c>
      <c r="L41" s="26">
        <v>32184</v>
      </c>
      <c r="M41" s="40" t="s">
        <v>417</v>
      </c>
      <c r="N41" s="5" t="s">
        <v>304</v>
      </c>
      <c r="O41" s="5" t="s">
        <v>306</v>
      </c>
      <c r="P41" s="5">
        <f t="shared" si="2"/>
        <v>1500</v>
      </c>
      <c r="Q41" s="5" t="str">
        <f>O41&amp;M41&amp;F41&amp;"亩"</f>
        <v>露地茎菜露地茎菜魔芋447亩447亩</v>
      </c>
    </row>
    <row r="42" s="5" customFormat="1" ht="35" hidden="1" customHeight="1" spans="1:17">
      <c r="A42" s="25">
        <v>35</v>
      </c>
      <c r="B42" s="25" t="s">
        <v>270</v>
      </c>
      <c r="C42" s="25" t="s">
        <v>418</v>
      </c>
      <c r="D42" s="25" t="s">
        <v>419</v>
      </c>
      <c r="E42" s="25" t="s">
        <v>360</v>
      </c>
      <c r="F42" s="26">
        <v>149</v>
      </c>
      <c r="G42" s="26">
        <v>223500</v>
      </c>
      <c r="H42" s="26">
        <v>26820</v>
      </c>
      <c r="I42" s="26">
        <v>10728</v>
      </c>
      <c r="J42" s="26">
        <v>2682</v>
      </c>
      <c r="K42" s="26">
        <v>2682</v>
      </c>
      <c r="L42" s="26">
        <v>10728</v>
      </c>
      <c r="M42" s="40" t="s">
        <v>420</v>
      </c>
      <c r="N42" s="5" t="s">
        <v>304</v>
      </c>
      <c r="O42" s="5" t="s">
        <v>306</v>
      </c>
      <c r="P42" s="5">
        <f t="shared" si="2"/>
        <v>1500</v>
      </c>
      <c r="Q42" s="5" t="str">
        <f>O42&amp;M42&amp;F42&amp;"亩"</f>
        <v>露地茎菜露地茎菜魔芋149亩149亩</v>
      </c>
    </row>
    <row r="43" s="5" customFormat="1" ht="35" hidden="1" customHeight="1" spans="1:17">
      <c r="A43" s="25">
        <v>36</v>
      </c>
      <c r="B43" s="25" t="s">
        <v>270</v>
      </c>
      <c r="C43" s="25" t="s">
        <v>418</v>
      </c>
      <c r="D43" s="25" t="s">
        <v>421</v>
      </c>
      <c r="E43" s="25" t="s">
        <v>360</v>
      </c>
      <c r="F43" s="26">
        <v>52</v>
      </c>
      <c r="G43" s="26">
        <v>78000</v>
      </c>
      <c r="H43" s="26">
        <v>9360</v>
      </c>
      <c r="I43" s="26">
        <v>3744</v>
      </c>
      <c r="J43" s="26">
        <v>936</v>
      </c>
      <c r="K43" s="26">
        <v>936</v>
      </c>
      <c r="L43" s="26">
        <v>3744</v>
      </c>
      <c r="M43" s="40" t="s">
        <v>404</v>
      </c>
      <c r="N43" s="5" t="s">
        <v>304</v>
      </c>
      <c r="O43" s="5" t="s">
        <v>305</v>
      </c>
      <c r="P43" s="5">
        <f t="shared" si="2"/>
        <v>1500</v>
      </c>
      <c r="Q43" s="5" t="str">
        <f>O43&amp;M43&amp;F43&amp;"亩"</f>
        <v>露地果菜露地茎菜魔芋52亩52亩</v>
      </c>
    </row>
    <row r="44" s="5" customFormat="1" ht="35" hidden="1" customHeight="1" spans="1:17">
      <c r="A44" s="25">
        <v>37</v>
      </c>
      <c r="B44" s="25" t="s">
        <v>270</v>
      </c>
      <c r="C44" s="25" t="s">
        <v>422</v>
      </c>
      <c r="D44" s="25" t="s">
        <v>423</v>
      </c>
      <c r="E44" s="25" t="s">
        <v>335</v>
      </c>
      <c r="F44" s="26">
        <v>738.32</v>
      </c>
      <c r="G44" s="26">
        <v>1107480</v>
      </c>
      <c r="H44" s="26">
        <v>132897.6</v>
      </c>
      <c r="I44" s="26">
        <v>53159.04</v>
      </c>
      <c r="J44" s="26">
        <v>13289.76</v>
      </c>
      <c r="K44" s="26">
        <v>13289.76</v>
      </c>
      <c r="L44" s="26">
        <v>53159.04</v>
      </c>
      <c r="M44" s="40" t="s">
        <v>424</v>
      </c>
      <c r="N44" s="5" t="s">
        <v>304</v>
      </c>
      <c r="O44" s="5" t="s">
        <v>306</v>
      </c>
      <c r="P44" s="5">
        <f t="shared" si="2"/>
        <v>1500</v>
      </c>
      <c r="Q44" s="5" t="str">
        <f>O44&amp;M44&amp;F44&amp;"亩"</f>
        <v>露地茎菜露地茎菜鸡爪芋369.16亩(2茬738.32亩）738.32亩</v>
      </c>
    </row>
    <row r="45" s="5" customFormat="1" ht="35" hidden="1" customHeight="1" spans="1:21">
      <c r="A45" s="25">
        <v>38</v>
      </c>
      <c r="B45" s="25" t="s">
        <v>270</v>
      </c>
      <c r="C45" s="25" t="s">
        <v>418</v>
      </c>
      <c r="D45" s="25" t="s">
        <v>425</v>
      </c>
      <c r="E45" s="25" t="s">
        <v>335</v>
      </c>
      <c r="F45" s="26">
        <v>18</v>
      </c>
      <c r="G45" s="26">
        <v>36000</v>
      </c>
      <c r="H45" s="26">
        <v>4320</v>
      </c>
      <c r="I45" s="26">
        <v>1728</v>
      </c>
      <c r="J45" s="26">
        <v>432</v>
      </c>
      <c r="K45" s="26">
        <v>432</v>
      </c>
      <c r="L45" s="26">
        <v>1728</v>
      </c>
      <c r="M45" s="40" t="s">
        <v>426</v>
      </c>
      <c r="N45" s="5" t="s">
        <v>303</v>
      </c>
      <c r="O45" s="5">
        <v>369.16</v>
      </c>
      <c r="P45" s="5">
        <f t="shared" si="2"/>
        <v>2000</v>
      </c>
      <c r="Q45" s="5">
        <f>G45/F45</f>
        <v>2000</v>
      </c>
      <c r="R45" s="5" t="s">
        <v>306</v>
      </c>
      <c r="S45" s="5" t="str">
        <f>R45&amp;M45&amp;O45&amp;"亩"</f>
        <v>露地茎菜露地果菜苦瓜18亩369.16亩</v>
      </c>
      <c r="T45" s="5" t="str">
        <f>"("&amp;N45&amp;F45&amp;"亩"&amp;"）"</f>
        <v>(2茬18亩）</v>
      </c>
      <c r="U45" s="5" t="str">
        <f>S45&amp;T45</f>
        <v>露地茎菜露地果菜苦瓜18亩369.16亩(2茬18亩）</v>
      </c>
    </row>
    <row r="46" s="5" customFormat="1" ht="35" hidden="1" customHeight="1" spans="1:21">
      <c r="A46" s="25">
        <v>39</v>
      </c>
      <c r="B46" s="25" t="s">
        <v>427</v>
      </c>
      <c r="C46" s="25" t="s">
        <v>428</v>
      </c>
      <c r="D46" s="25" t="s">
        <v>429</v>
      </c>
      <c r="E46" s="25" t="s">
        <v>430</v>
      </c>
      <c r="F46" s="26">
        <v>140</v>
      </c>
      <c r="G46" s="26">
        <v>210000</v>
      </c>
      <c r="H46" s="26">
        <v>25200</v>
      </c>
      <c r="I46" s="26">
        <v>10080</v>
      </c>
      <c r="J46" s="26">
        <v>2520</v>
      </c>
      <c r="K46" s="26">
        <v>2520</v>
      </c>
      <c r="L46" s="26">
        <v>10080</v>
      </c>
      <c r="M46" s="40" t="s">
        <v>431</v>
      </c>
      <c r="N46" s="5" t="s">
        <v>303</v>
      </c>
      <c r="O46" s="5">
        <v>70</v>
      </c>
      <c r="P46" s="5">
        <f t="shared" si="2"/>
        <v>1500</v>
      </c>
      <c r="Q46" s="5">
        <f>G46/F46</f>
        <v>1500</v>
      </c>
      <c r="R46" s="5" t="s">
        <v>306</v>
      </c>
      <c r="S46" s="5" t="str">
        <f>R46&amp;M46&amp;O46&amp;"亩"</f>
        <v>露地茎菜露地茎菜勃氏甜龙竹笋70亩(2茬140亩）70亩</v>
      </c>
      <c r="T46" s="5" t="str">
        <f>"("&amp;N46&amp;F46&amp;"亩"&amp;"）"</f>
        <v>(2茬140亩）</v>
      </c>
      <c r="U46" s="5" t="str">
        <f>S46&amp;T46</f>
        <v>露地茎菜露地茎菜勃氏甜龙竹笋70亩(2茬140亩）70亩(2茬140亩）</v>
      </c>
    </row>
    <row r="47" s="5" customFormat="1" ht="35" hidden="1" customHeight="1" spans="1:17">
      <c r="A47" s="25">
        <v>40</v>
      </c>
      <c r="B47" s="25" t="s">
        <v>432</v>
      </c>
      <c r="C47" s="25" t="s">
        <v>433</v>
      </c>
      <c r="D47" s="25" t="s">
        <v>434</v>
      </c>
      <c r="E47" s="25" t="s">
        <v>435</v>
      </c>
      <c r="F47" s="26">
        <v>960</v>
      </c>
      <c r="G47" s="26">
        <v>1440000</v>
      </c>
      <c r="H47" s="26">
        <v>172800</v>
      </c>
      <c r="I47" s="26">
        <v>69120</v>
      </c>
      <c r="J47" s="26">
        <v>17280</v>
      </c>
      <c r="K47" s="26">
        <v>17280</v>
      </c>
      <c r="L47" s="26">
        <v>69120</v>
      </c>
      <c r="M47" s="40" t="s">
        <v>436</v>
      </c>
      <c r="N47" s="5" t="s">
        <v>304</v>
      </c>
      <c r="O47" s="5" t="s">
        <v>306</v>
      </c>
      <c r="P47" s="5">
        <f t="shared" si="2"/>
        <v>1500</v>
      </c>
      <c r="Q47" s="5" t="str">
        <f>O47&amp;M47&amp;F47&amp;"亩"</f>
        <v>露地茎菜露地茎菜莲藕960亩960亩</v>
      </c>
    </row>
    <row r="48" ht="67" hidden="1" customHeight="1" spans="1:14">
      <c r="A48" s="28" t="s">
        <v>296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41"/>
      <c r="N48" s="5"/>
    </row>
    <row r="49" ht="35" hidden="1" customHeight="1" spans="6:9">
      <c r="F49" s="42"/>
      <c r="G49" s="42"/>
      <c r="H49" s="42"/>
      <c r="I49" s="42"/>
    </row>
    <row r="50" ht="61" hidden="1" customHeight="1" spans="1:12">
      <c r="A50" s="43"/>
      <c r="B50" s="43"/>
      <c r="C50" s="43"/>
      <c r="D50" s="44" t="s">
        <v>297</v>
      </c>
      <c r="E50" s="44"/>
      <c r="F50" s="44"/>
      <c r="G50" s="44"/>
      <c r="H50" s="44"/>
      <c r="I50" s="44"/>
      <c r="J50" s="44" t="s">
        <v>298</v>
      </c>
      <c r="K50" s="44"/>
      <c r="L50" s="44"/>
    </row>
    <row r="51" ht="30" hidden="1" customHeight="1" spans="1:12">
      <c r="A51" s="43"/>
      <c r="B51" s="43"/>
      <c r="C51" s="43"/>
      <c r="D51" s="44" t="s">
        <v>299</v>
      </c>
      <c r="E51" s="44"/>
      <c r="F51" s="44"/>
      <c r="G51" s="44"/>
      <c r="H51" s="44"/>
      <c r="I51" s="44"/>
      <c r="J51" s="44" t="s">
        <v>300</v>
      </c>
      <c r="K51" s="44"/>
      <c r="L51" s="44"/>
    </row>
    <row r="52" ht="30" hidden="1" customHeight="1" spans="1:12">
      <c r="A52" s="43"/>
      <c r="B52" s="43"/>
      <c r="C52" s="43"/>
      <c r="D52" s="45" t="s">
        <v>437</v>
      </c>
      <c r="E52" s="46"/>
      <c r="F52" s="46"/>
      <c r="G52" s="47"/>
      <c r="H52" s="47"/>
      <c r="I52" s="47"/>
      <c r="J52" s="47" t="s">
        <v>302</v>
      </c>
      <c r="K52" s="47"/>
      <c r="L52" s="44"/>
    </row>
    <row r="53" ht="30" customHeight="1" spans="1:12">
      <c r="A53" s="29"/>
      <c r="B53" s="29"/>
      <c r="C53" s="29"/>
      <c r="D53" s="3"/>
      <c r="E53" s="3"/>
      <c r="F53" s="3"/>
      <c r="G53" s="3"/>
      <c r="H53" s="3"/>
      <c r="I53" s="3"/>
      <c r="J53" s="3"/>
      <c r="K53" s="3"/>
      <c r="L53" s="3"/>
    </row>
    <row r="54" ht="30" customHeight="1" spans="1:12">
      <c r="A54" s="29"/>
      <c r="B54" s="29"/>
      <c r="C54" s="29"/>
      <c r="D54" s="3"/>
      <c r="E54" s="3"/>
      <c r="F54" s="3"/>
      <c r="G54" s="3"/>
      <c r="H54" s="3"/>
      <c r="I54" s="3"/>
      <c r="J54" s="3"/>
      <c r="K54" s="3"/>
      <c r="L54" s="3"/>
    </row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</sheetData>
  <autoFilter ref="A7:U52">
    <filterColumn colId="15">
      <customFilters>
        <customFilter operator="equal" val="900"/>
      </customFilters>
    </filterColumn>
    <extLst/>
  </autoFilter>
  <sortState ref="B8:M47">
    <sortCondition ref="B8:B47"/>
    <sortCondition ref="D8:D47"/>
  </sortState>
  <mergeCells count="15">
    <mergeCell ref="A2:M2"/>
    <mergeCell ref="I4:L4"/>
    <mergeCell ref="A6:H6"/>
    <mergeCell ref="I6:K6"/>
    <mergeCell ref="A7:E7"/>
    <mergeCell ref="A48:M48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550694444444444" right="0.354166666666667" top="0.590277777777778" bottom="0.354166666666667" header="0.314583333333333" footer="0.314583333333333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72"/>
  <sheetViews>
    <sheetView tabSelected="1" workbookViewId="0">
      <selection activeCell="M7" sqref="M7"/>
    </sheetView>
  </sheetViews>
  <sheetFormatPr defaultColWidth="9" defaultRowHeight="13.5"/>
  <cols>
    <col min="1" max="1" width="6" style="2" customWidth="1"/>
    <col min="2" max="2" width="7.28571428571429" style="2" customWidth="1"/>
    <col min="3" max="3" width="17.2857142857143" style="2" customWidth="1"/>
    <col min="4" max="4" width="29.5714285714286" style="2" customWidth="1"/>
    <col min="5" max="5" width="14.1428571428571" style="2" customWidth="1"/>
    <col min="6" max="6" width="12.1428571428571" style="2" customWidth="1"/>
    <col min="7" max="7" width="15.2857142857143" style="2" customWidth="1"/>
    <col min="8" max="8" width="14.4285714285714" style="2" customWidth="1"/>
    <col min="9" max="12" width="12.7142857142857" style="2" customWidth="1"/>
    <col min="13" max="13" width="26.4285714285714" style="6" customWidth="1"/>
    <col min="14" max="14" width="9.14285714285714" style="2"/>
    <col min="15" max="15" width="12.8571428571429" style="2"/>
    <col min="16" max="16384" width="9.14285714285714" style="2"/>
  </cols>
  <sheetData>
    <row r="1" s="1" customFormat="1" ht="16.5" spans="1:13">
      <c r="A1" s="7" t="s">
        <v>438</v>
      </c>
      <c r="B1" s="8"/>
      <c r="C1" s="9"/>
      <c r="D1" s="9"/>
      <c r="E1" s="9"/>
      <c r="F1" s="10"/>
      <c r="G1" s="10"/>
      <c r="H1" s="10"/>
      <c r="I1" s="10"/>
      <c r="J1" s="10"/>
      <c r="K1" s="10"/>
      <c r="L1" s="10"/>
      <c r="M1" s="30"/>
    </row>
    <row r="2" s="2" customFormat="1" ht="36" customHeight="1" spans="1:13">
      <c r="A2" s="11" t="s">
        <v>439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31"/>
    </row>
    <row r="3" s="3" customFormat="1" ht="23" customHeight="1" spans="1:13">
      <c r="A3" s="12" t="s">
        <v>440</v>
      </c>
      <c r="B3" s="13"/>
      <c r="C3" s="14"/>
      <c r="D3" s="14"/>
      <c r="E3" s="14"/>
      <c r="F3" s="15"/>
      <c r="G3" s="15"/>
      <c r="H3" s="16"/>
      <c r="I3" s="16"/>
      <c r="J3" s="16"/>
      <c r="K3" s="16"/>
      <c r="L3" s="16"/>
      <c r="M3" s="32" t="s">
        <v>3</v>
      </c>
    </row>
    <row r="4" s="4" customFormat="1" ht="20.1" customHeight="1" spans="1:13">
      <c r="A4" s="17" t="s">
        <v>4</v>
      </c>
      <c r="B4" s="17" t="s">
        <v>5</v>
      </c>
      <c r="C4" s="17" t="s">
        <v>6</v>
      </c>
      <c r="D4" s="17" t="s">
        <v>7</v>
      </c>
      <c r="E4" s="17" t="s">
        <v>8</v>
      </c>
      <c r="F4" s="17" t="s">
        <v>9</v>
      </c>
      <c r="G4" s="17" t="s">
        <v>10</v>
      </c>
      <c r="H4" s="18" t="s">
        <v>11</v>
      </c>
      <c r="I4" s="33" t="s">
        <v>12</v>
      </c>
      <c r="J4" s="33"/>
      <c r="K4" s="33"/>
      <c r="L4" s="34"/>
      <c r="M4" s="35" t="s">
        <v>13</v>
      </c>
    </row>
    <row r="5" s="4" customFormat="1" ht="20.1" customHeight="1" spans="1:13">
      <c r="A5" s="19"/>
      <c r="B5" s="19"/>
      <c r="C5" s="19"/>
      <c r="D5" s="19"/>
      <c r="E5" s="19"/>
      <c r="F5" s="19"/>
      <c r="G5" s="19"/>
      <c r="H5" s="20"/>
      <c r="I5" s="36" t="s">
        <v>14</v>
      </c>
      <c r="J5" s="36" t="s">
        <v>15</v>
      </c>
      <c r="K5" s="36" t="s">
        <v>16</v>
      </c>
      <c r="L5" s="36" t="s">
        <v>17</v>
      </c>
      <c r="M5" s="37"/>
    </row>
    <row r="6" s="5" customFormat="1" ht="26.25" customHeight="1" spans="1:13">
      <c r="A6" s="21" t="s">
        <v>18</v>
      </c>
      <c r="B6" s="22"/>
      <c r="C6" s="22"/>
      <c r="D6" s="22"/>
      <c r="E6" s="22"/>
      <c r="F6" s="22"/>
      <c r="G6" s="22"/>
      <c r="H6" s="23"/>
      <c r="I6" s="33">
        <f>SUM(I7:K7)</f>
        <v>881686.08</v>
      </c>
      <c r="J6" s="33"/>
      <c r="K6" s="34"/>
      <c r="L6" s="36" t="s">
        <v>19</v>
      </c>
      <c r="M6" s="38" t="s">
        <v>19</v>
      </c>
    </row>
    <row r="7" s="5" customFormat="1" ht="42" customHeight="1" spans="1:13">
      <c r="A7" s="21" t="s">
        <v>20</v>
      </c>
      <c r="B7" s="22"/>
      <c r="C7" s="22"/>
      <c r="D7" s="22"/>
      <c r="E7" s="23"/>
      <c r="F7" s="24">
        <f>SUM(F8:F47)</f>
        <v>7336.5</v>
      </c>
      <c r="G7" s="24">
        <f t="shared" ref="G7:L7" si="0">SUM(G8:G47)</f>
        <v>12245640</v>
      </c>
      <c r="H7" s="24">
        <f t="shared" si="0"/>
        <v>1469476.8</v>
      </c>
      <c r="I7" s="24">
        <f t="shared" si="0"/>
        <v>587790.72</v>
      </c>
      <c r="J7" s="24">
        <f t="shared" si="0"/>
        <v>146947.68</v>
      </c>
      <c r="K7" s="24">
        <f t="shared" si="0"/>
        <v>146947.68</v>
      </c>
      <c r="L7" s="24">
        <f t="shared" si="0"/>
        <v>587790.72</v>
      </c>
      <c r="M7" s="39"/>
    </row>
    <row r="8" s="5" customFormat="1" ht="30" customHeight="1" spans="1:13">
      <c r="A8" s="25">
        <v>1</v>
      </c>
      <c r="B8" s="25" t="s">
        <v>21</v>
      </c>
      <c r="C8" s="25" t="s">
        <v>324</v>
      </c>
      <c r="D8" s="25" t="s">
        <v>325</v>
      </c>
      <c r="E8" s="25" t="s">
        <v>326</v>
      </c>
      <c r="F8" s="26">
        <v>288</v>
      </c>
      <c r="G8" s="26">
        <v>576000</v>
      </c>
      <c r="H8" s="26">
        <v>69120</v>
      </c>
      <c r="I8" s="26">
        <v>27648</v>
      </c>
      <c r="J8" s="26">
        <v>6912</v>
      </c>
      <c r="K8" s="26">
        <v>6912</v>
      </c>
      <c r="L8" s="26">
        <v>27648</v>
      </c>
      <c r="M8" s="40" t="s">
        <v>327</v>
      </c>
    </row>
    <row r="9" s="5" customFormat="1" ht="30" customHeight="1" spans="1:13">
      <c r="A9" s="25">
        <v>2</v>
      </c>
      <c r="B9" s="25" t="s">
        <v>21</v>
      </c>
      <c r="C9" s="27" t="s">
        <v>328</v>
      </c>
      <c r="D9" s="25" t="s">
        <v>329</v>
      </c>
      <c r="E9" s="25" t="s">
        <v>330</v>
      </c>
      <c r="F9" s="26">
        <v>42.6</v>
      </c>
      <c r="G9" s="26">
        <v>85200</v>
      </c>
      <c r="H9" s="26">
        <v>10224</v>
      </c>
      <c r="I9" s="26">
        <v>4089.6</v>
      </c>
      <c r="J9" s="26">
        <v>1022.4</v>
      </c>
      <c r="K9" s="26">
        <v>1022.4</v>
      </c>
      <c r="L9" s="26">
        <v>4089.6</v>
      </c>
      <c r="M9" s="40" t="s">
        <v>331</v>
      </c>
    </row>
    <row r="10" s="5" customFormat="1" ht="30" customHeight="1" spans="1:13">
      <c r="A10" s="25">
        <v>3</v>
      </c>
      <c r="B10" s="25" t="s">
        <v>21</v>
      </c>
      <c r="C10" s="27" t="s">
        <v>328</v>
      </c>
      <c r="D10" s="25" t="s">
        <v>332</v>
      </c>
      <c r="E10" s="25" t="s">
        <v>330</v>
      </c>
      <c r="F10" s="26">
        <v>73.4</v>
      </c>
      <c r="G10" s="26">
        <v>146800</v>
      </c>
      <c r="H10" s="26">
        <v>17616</v>
      </c>
      <c r="I10" s="26">
        <v>7046.4</v>
      </c>
      <c r="J10" s="26">
        <v>1761.6</v>
      </c>
      <c r="K10" s="26">
        <v>1761.6</v>
      </c>
      <c r="L10" s="26">
        <v>7046.4</v>
      </c>
      <c r="M10" s="40" t="s">
        <v>333</v>
      </c>
    </row>
    <row r="11" s="5" customFormat="1" ht="30" customHeight="1" spans="1:13">
      <c r="A11" s="25">
        <v>4</v>
      </c>
      <c r="B11" s="25" t="s">
        <v>21</v>
      </c>
      <c r="C11" s="25" t="s">
        <v>22</v>
      </c>
      <c r="D11" s="25" t="s">
        <v>334</v>
      </c>
      <c r="E11" s="25" t="s">
        <v>335</v>
      </c>
      <c r="F11" s="26">
        <v>45</v>
      </c>
      <c r="G11" s="26">
        <v>90000</v>
      </c>
      <c r="H11" s="26">
        <v>10800</v>
      </c>
      <c r="I11" s="26">
        <v>4320</v>
      </c>
      <c r="J11" s="26">
        <v>1080</v>
      </c>
      <c r="K11" s="26">
        <v>1080</v>
      </c>
      <c r="L11" s="26">
        <v>4320</v>
      </c>
      <c r="M11" s="40" t="s">
        <v>336</v>
      </c>
    </row>
    <row r="12" s="5" customFormat="1" ht="30" customHeight="1" spans="1:13">
      <c r="A12" s="25">
        <v>5</v>
      </c>
      <c r="B12" s="25" t="s">
        <v>116</v>
      </c>
      <c r="C12" s="25" t="s">
        <v>337</v>
      </c>
      <c r="D12" s="25" t="s">
        <v>338</v>
      </c>
      <c r="E12" s="25" t="s">
        <v>326</v>
      </c>
      <c r="F12" s="26">
        <v>174</v>
      </c>
      <c r="G12" s="26">
        <v>348000</v>
      </c>
      <c r="H12" s="26">
        <v>41760</v>
      </c>
      <c r="I12" s="26">
        <v>16704</v>
      </c>
      <c r="J12" s="26">
        <v>4176</v>
      </c>
      <c r="K12" s="26">
        <v>4176</v>
      </c>
      <c r="L12" s="26">
        <v>16704</v>
      </c>
      <c r="M12" s="40" t="s">
        <v>339</v>
      </c>
    </row>
    <row r="13" s="5" customFormat="1" ht="30" customHeight="1" spans="1:13">
      <c r="A13" s="25">
        <v>6</v>
      </c>
      <c r="B13" s="25" t="s">
        <v>116</v>
      </c>
      <c r="C13" s="25" t="s">
        <v>340</v>
      </c>
      <c r="D13" s="25" t="s">
        <v>341</v>
      </c>
      <c r="E13" s="25" t="s">
        <v>326</v>
      </c>
      <c r="F13" s="26">
        <v>166</v>
      </c>
      <c r="G13" s="26">
        <v>332000</v>
      </c>
      <c r="H13" s="26">
        <v>39840</v>
      </c>
      <c r="I13" s="26">
        <v>15936</v>
      </c>
      <c r="J13" s="26">
        <v>3984</v>
      </c>
      <c r="K13" s="26">
        <v>3984</v>
      </c>
      <c r="L13" s="26">
        <v>15936</v>
      </c>
      <c r="M13" s="40" t="s">
        <v>342</v>
      </c>
    </row>
    <row r="14" s="5" customFormat="1" ht="30" customHeight="1" spans="1:13">
      <c r="A14" s="25">
        <v>7</v>
      </c>
      <c r="B14" s="25" t="s">
        <v>116</v>
      </c>
      <c r="C14" s="25" t="s">
        <v>343</v>
      </c>
      <c r="D14" s="25" t="s">
        <v>344</v>
      </c>
      <c r="E14" s="25" t="s">
        <v>326</v>
      </c>
      <c r="F14" s="26">
        <v>164</v>
      </c>
      <c r="G14" s="26">
        <v>328000</v>
      </c>
      <c r="H14" s="26">
        <v>39360</v>
      </c>
      <c r="I14" s="26">
        <v>15744</v>
      </c>
      <c r="J14" s="26">
        <v>3936</v>
      </c>
      <c r="K14" s="26">
        <v>3936</v>
      </c>
      <c r="L14" s="26">
        <v>15744</v>
      </c>
      <c r="M14" s="40" t="s">
        <v>345</v>
      </c>
    </row>
    <row r="15" s="5" customFormat="1" ht="30" customHeight="1" spans="1:13">
      <c r="A15" s="25">
        <v>8</v>
      </c>
      <c r="B15" s="25" t="s">
        <v>116</v>
      </c>
      <c r="C15" s="25" t="s">
        <v>346</v>
      </c>
      <c r="D15" s="25" t="s">
        <v>347</v>
      </c>
      <c r="E15" s="25" t="s">
        <v>326</v>
      </c>
      <c r="F15" s="26">
        <v>172</v>
      </c>
      <c r="G15" s="26">
        <v>344000</v>
      </c>
      <c r="H15" s="26">
        <v>41280</v>
      </c>
      <c r="I15" s="26">
        <v>16512</v>
      </c>
      <c r="J15" s="26">
        <v>4128</v>
      </c>
      <c r="K15" s="26">
        <v>4128</v>
      </c>
      <c r="L15" s="26">
        <v>16512</v>
      </c>
      <c r="M15" s="40" t="s">
        <v>348</v>
      </c>
    </row>
    <row r="16" s="5" customFormat="1" ht="30" customHeight="1" spans="1:13">
      <c r="A16" s="25">
        <v>9</v>
      </c>
      <c r="B16" s="25" t="s">
        <v>116</v>
      </c>
      <c r="C16" s="25" t="s">
        <v>349</v>
      </c>
      <c r="D16" s="25" t="s">
        <v>350</v>
      </c>
      <c r="E16" s="25" t="s">
        <v>326</v>
      </c>
      <c r="F16" s="26">
        <v>244</v>
      </c>
      <c r="G16" s="26">
        <v>488000</v>
      </c>
      <c r="H16" s="26">
        <v>58560</v>
      </c>
      <c r="I16" s="26">
        <v>23424</v>
      </c>
      <c r="J16" s="26">
        <v>5856</v>
      </c>
      <c r="K16" s="26">
        <v>5856</v>
      </c>
      <c r="L16" s="26">
        <v>23424</v>
      </c>
      <c r="M16" s="40" t="s">
        <v>351</v>
      </c>
    </row>
    <row r="17" s="5" customFormat="1" ht="30" customHeight="1" spans="1:13">
      <c r="A17" s="25">
        <v>10</v>
      </c>
      <c r="B17" s="25" t="s">
        <v>116</v>
      </c>
      <c r="C17" s="25" t="s">
        <v>352</v>
      </c>
      <c r="D17" s="25" t="s">
        <v>353</v>
      </c>
      <c r="E17" s="25" t="s">
        <v>326</v>
      </c>
      <c r="F17" s="26">
        <v>156</v>
      </c>
      <c r="G17" s="26">
        <v>312000</v>
      </c>
      <c r="H17" s="26">
        <v>37440</v>
      </c>
      <c r="I17" s="26">
        <v>14976</v>
      </c>
      <c r="J17" s="26">
        <v>3744</v>
      </c>
      <c r="K17" s="26">
        <v>3744</v>
      </c>
      <c r="L17" s="26">
        <v>14976</v>
      </c>
      <c r="M17" s="40" t="s">
        <v>354</v>
      </c>
    </row>
    <row r="18" s="5" customFormat="1" ht="30" customHeight="1" spans="1:13">
      <c r="A18" s="25">
        <v>11</v>
      </c>
      <c r="B18" s="25" t="s">
        <v>116</v>
      </c>
      <c r="C18" s="25" t="s">
        <v>355</v>
      </c>
      <c r="D18" s="25" t="s">
        <v>356</v>
      </c>
      <c r="E18" s="25" t="s">
        <v>357</v>
      </c>
      <c r="F18" s="26">
        <v>192.4</v>
      </c>
      <c r="G18" s="26">
        <v>384800</v>
      </c>
      <c r="H18" s="26">
        <v>46176</v>
      </c>
      <c r="I18" s="26">
        <v>18470.4</v>
      </c>
      <c r="J18" s="26">
        <v>4617.6</v>
      </c>
      <c r="K18" s="26">
        <v>4617.6</v>
      </c>
      <c r="L18" s="26">
        <v>18470.4</v>
      </c>
      <c r="M18" s="40" t="s">
        <v>358</v>
      </c>
    </row>
    <row r="19" s="5" customFormat="1" ht="30" customHeight="1" spans="1:13">
      <c r="A19" s="25">
        <v>12</v>
      </c>
      <c r="B19" s="25" t="s">
        <v>116</v>
      </c>
      <c r="C19" s="25" t="s">
        <v>145</v>
      </c>
      <c r="D19" s="25" t="s">
        <v>359</v>
      </c>
      <c r="E19" s="25" t="s">
        <v>360</v>
      </c>
      <c r="F19" s="26">
        <v>27.2</v>
      </c>
      <c r="G19" s="26">
        <v>54400</v>
      </c>
      <c r="H19" s="26">
        <v>6528</v>
      </c>
      <c r="I19" s="26">
        <v>2611.2</v>
      </c>
      <c r="J19" s="26">
        <v>652.8</v>
      </c>
      <c r="K19" s="26">
        <v>652.8</v>
      </c>
      <c r="L19" s="26">
        <v>2611.2</v>
      </c>
      <c r="M19" s="40" t="s">
        <v>361</v>
      </c>
    </row>
    <row r="20" s="5" customFormat="1" ht="30" customHeight="1" spans="1:13">
      <c r="A20" s="25">
        <v>13</v>
      </c>
      <c r="B20" s="25" t="s">
        <v>116</v>
      </c>
      <c r="C20" s="25" t="s">
        <v>362</v>
      </c>
      <c r="D20" s="25" t="s">
        <v>363</v>
      </c>
      <c r="E20" s="25" t="s">
        <v>360</v>
      </c>
      <c r="F20" s="26">
        <v>45.4</v>
      </c>
      <c r="G20" s="26">
        <v>90800</v>
      </c>
      <c r="H20" s="26">
        <v>10896</v>
      </c>
      <c r="I20" s="26">
        <v>4358.4</v>
      </c>
      <c r="J20" s="26">
        <v>1089.6</v>
      </c>
      <c r="K20" s="26">
        <v>1089.6</v>
      </c>
      <c r="L20" s="26">
        <v>4358.4</v>
      </c>
      <c r="M20" s="40" t="s">
        <v>364</v>
      </c>
    </row>
    <row r="21" s="5" customFormat="1" ht="30" customHeight="1" spans="1:13">
      <c r="A21" s="25">
        <v>14</v>
      </c>
      <c r="B21" s="25" t="s">
        <v>116</v>
      </c>
      <c r="C21" s="25" t="s">
        <v>194</v>
      </c>
      <c r="D21" s="25" t="s">
        <v>365</v>
      </c>
      <c r="E21" s="25" t="s">
        <v>360</v>
      </c>
      <c r="F21" s="26">
        <v>17.2</v>
      </c>
      <c r="G21" s="26">
        <v>34400</v>
      </c>
      <c r="H21" s="26">
        <v>4128</v>
      </c>
      <c r="I21" s="26">
        <v>1651.2</v>
      </c>
      <c r="J21" s="26">
        <v>412.8</v>
      </c>
      <c r="K21" s="26">
        <v>412.8</v>
      </c>
      <c r="L21" s="26">
        <v>1651.2</v>
      </c>
      <c r="M21" s="40" t="s">
        <v>366</v>
      </c>
    </row>
    <row r="22" s="5" customFormat="1" ht="30" customHeight="1" spans="1:13">
      <c r="A22" s="25">
        <v>15</v>
      </c>
      <c r="B22" s="25" t="s">
        <v>116</v>
      </c>
      <c r="C22" s="25" t="s">
        <v>153</v>
      </c>
      <c r="D22" s="25" t="s">
        <v>367</v>
      </c>
      <c r="E22" s="25" t="s">
        <v>360</v>
      </c>
      <c r="F22" s="26">
        <v>18.8</v>
      </c>
      <c r="G22" s="26">
        <v>37600</v>
      </c>
      <c r="H22" s="26">
        <v>4512</v>
      </c>
      <c r="I22" s="26">
        <v>1804.8</v>
      </c>
      <c r="J22" s="26">
        <v>451.2</v>
      </c>
      <c r="K22" s="26">
        <v>451.2</v>
      </c>
      <c r="L22" s="26">
        <v>1804.8</v>
      </c>
      <c r="M22" s="40" t="s">
        <v>368</v>
      </c>
    </row>
    <row r="23" s="5" customFormat="1" ht="30" customHeight="1" spans="1:13">
      <c r="A23" s="25">
        <v>16</v>
      </c>
      <c r="B23" s="25" t="s">
        <v>116</v>
      </c>
      <c r="C23" s="25" t="s">
        <v>369</v>
      </c>
      <c r="D23" s="25" t="s">
        <v>370</v>
      </c>
      <c r="E23" s="25" t="s">
        <v>360</v>
      </c>
      <c r="F23" s="26">
        <v>12.6</v>
      </c>
      <c r="G23" s="26">
        <v>25200</v>
      </c>
      <c r="H23" s="26">
        <v>3024</v>
      </c>
      <c r="I23" s="26">
        <v>1209.6</v>
      </c>
      <c r="J23" s="26">
        <v>302.4</v>
      </c>
      <c r="K23" s="26">
        <v>302.4</v>
      </c>
      <c r="L23" s="26">
        <v>1209.6</v>
      </c>
      <c r="M23" s="40" t="s">
        <v>371</v>
      </c>
    </row>
    <row r="24" s="5" customFormat="1" ht="30" customHeight="1" spans="1:13">
      <c r="A24" s="25">
        <v>17</v>
      </c>
      <c r="B24" s="25" t="s">
        <v>116</v>
      </c>
      <c r="C24" s="25" t="s">
        <v>372</v>
      </c>
      <c r="D24" s="25" t="s">
        <v>373</v>
      </c>
      <c r="E24" s="25" t="s">
        <v>360</v>
      </c>
      <c r="F24" s="26">
        <v>156</v>
      </c>
      <c r="G24" s="26">
        <v>234000</v>
      </c>
      <c r="H24" s="26">
        <v>28080</v>
      </c>
      <c r="I24" s="26">
        <v>11232</v>
      </c>
      <c r="J24" s="26">
        <v>2808</v>
      </c>
      <c r="K24" s="26">
        <v>2808</v>
      </c>
      <c r="L24" s="26">
        <v>11232</v>
      </c>
      <c r="M24" s="40" t="s">
        <v>374</v>
      </c>
    </row>
    <row r="25" s="5" customFormat="1" ht="30" customHeight="1" spans="1:13">
      <c r="A25" s="25">
        <v>18</v>
      </c>
      <c r="B25" s="25" t="s">
        <v>116</v>
      </c>
      <c r="C25" s="25" t="s">
        <v>375</v>
      </c>
      <c r="D25" s="25" t="s">
        <v>376</v>
      </c>
      <c r="E25" s="25" t="s">
        <v>360</v>
      </c>
      <c r="F25" s="26">
        <v>742</v>
      </c>
      <c r="G25" s="26">
        <v>667800</v>
      </c>
      <c r="H25" s="26">
        <v>80136</v>
      </c>
      <c r="I25" s="26">
        <v>32054.4</v>
      </c>
      <c r="J25" s="26">
        <v>8013.6</v>
      </c>
      <c r="K25" s="26">
        <v>8013.6</v>
      </c>
      <c r="L25" s="26">
        <v>32054.4</v>
      </c>
      <c r="M25" s="40" t="s">
        <v>377</v>
      </c>
    </row>
    <row r="26" s="5" customFormat="1" ht="30" customHeight="1" spans="1:13">
      <c r="A26" s="25">
        <v>19</v>
      </c>
      <c r="B26" s="25" t="s">
        <v>116</v>
      </c>
      <c r="C26" s="25" t="s">
        <v>147</v>
      </c>
      <c r="D26" s="25" t="s">
        <v>378</v>
      </c>
      <c r="E26" s="25" t="s">
        <v>360</v>
      </c>
      <c r="F26" s="26">
        <v>87.2</v>
      </c>
      <c r="G26" s="26">
        <v>174400</v>
      </c>
      <c r="H26" s="26">
        <v>20928</v>
      </c>
      <c r="I26" s="26">
        <v>8371.2</v>
      </c>
      <c r="J26" s="26">
        <v>2092.8</v>
      </c>
      <c r="K26" s="26">
        <v>2092.8</v>
      </c>
      <c r="L26" s="26">
        <v>8371.2</v>
      </c>
      <c r="M26" s="40" t="s">
        <v>379</v>
      </c>
    </row>
    <row r="27" s="5" customFormat="1" ht="30" customHeight="1" spans="1:13">
      <c r="A27" s="25">
        <v>20</v>
      </c>
      <c r="B27" s="25" t="s">
        <v>116</v>
      </c>
      <c r="C27" s="25" t="s">
        <v>126</v>
      </c>
      <c r="D27" s="25" t="s">
        <v>380</v>
      </c>
      <c r="E27" s="25" t="s">
        <v>360</v>
      </c>
      <c r="F27" s="26">
        <v>22.8</v>
      </c>
      <c r="G27" s="26">
        <v>45600</v>
      </c>
      <c r="H27" s="26">
        <v>5472</v>
      </c>
      <c r="I27" s="26">
        <v>2188.8</v>
      </c>
      <c r="J27" s="26">
        <v>547.2</v>
      </c>
      <c r="K27" s="26">
        <v>547.2</v>
      </c>
      <c r="L27" s="26">
        <v>2188.8</v>
      </c>
      <c r="M27" s="40" t="s">
        <v>381</v>
      </c>
    </row>
    <row r="28" s="5" customFormat="1" ht="30" customHeight="1" spans="1:13">
      <c r="A28" s="25">
        <v>21</v>
      </c>
      <c r="B28" s="25" t="s">
        <v>116</v>
      </c>
      <c r="C28" s="25" t="s">
        <v>382</v>
      </c>
      <c r="D28" s="25" t="s">
        <v>383</v>
      </c>
      <c r="E28" s="25" t="s">
        <v>360</v>
      </c>
      <c r="F28" s="26">
        <v>83.4</v>
      </c>
      <c r="G28" s="26">
        <v>166800</v>
      </c>
      <c r="H28" s="26">
        <v>20016</v>
      </c>
      <c r="I28" s="26">
        <v>8006.4</v>
      </c>
      <c r="J28" s="26">
        <v>2001.6</v>
      </c>
      <c r="K28" s="26">
        <v>2001.6</v>
      </c>
      <c r="L28" s="26">
        <v>8006.4</v>
      </c>
      <c r="M28" s="40" t="s">
        <v>384</v>
      </c>
    </row>
    <row r="29" s="5" customFormat="1" ht="30" customHeight="1" spans="1:13">
      <c r="A29" s="25">
        <v>22</v>
      </c>
      <c r="B29" s="25" t="s">
        <v>116</v>
      </c>
      <c r="C29" s="25" t="s">
        <v>142</v>
      </c>
      <c r="D29" s="25" t="s">
        <v>385</v>
      </c>
      <c r="E29" s="25" t="s">
        <v>360</v>
      </c>
      <c r="F29" s="26">
        <v>57.38</v>
      </c>
      <c r="G29" s="26">
        <v>114760</v>
      </c>
      <c r="H29" s="26">
        <v>13771.2</v>
      </c>
      <c r="I29" s="26">
        <v>5508.48</v>
      </c>
      <c r="J29" s="26">
        <v>1377.12</v>
      </c>
      <c r="K29" s="26">
        <v>1377.12</v>
      </c>
      <c r="L29" s="26">
        <v>5508.48</v>
      </c>
      <c r="M29" s="40" t="s">
        <v>386</v>
      </c>
    </row>
    <row r="30" s="5" customFormat="1" ht="30" customHeight="1" spans="1:13">
      <c r="A30" s="25">
        <v>23</v>
      </c>
      <c r="B30" s="25" t="s">
        <v>116</v>
      </c>
      <c r="C30" s="25" t="s">
        <v>387</v>
      </c>
      <c r="D30" s="25" t="s">
        <v>388</v>
      </c>
      <c r="E30" s="25" t="s">
        <v>360</v>
      </c>
      <c r="F30" s="26">
        <v>124</v>
      </c>
      <c r="G30" s="26">
        <v>248000</v>
      </c>
      <c r="H30" s="26">
        <v>29760</v>
      </c>
      <c r="I30" s="26">
        <v>11904</v>
      </c>
      <c r="J30" s="26">
        <v>2976</v>
      </c>
      <c r="K30" s="26">
        <v>2976</v>
      </c>
      <c r="L30" s="26">
        <v>11904</v>
      </c>
      <c r="M30" s="40" t="s">
        <v>389</v>
      </c>
    </row>
    <row r="31" s="5" customFormat="1" ht="30" customHeight="1" spans="1:13">
      <c r="A31" s="25">
        <v>24</v>
      </c>
      <c r="B31" s="25" t="s">
        <v>116</v>
      </c>
      <c r="C31" s="25" t="s">
        <v>129</v>
      </c>
      <c r="D31" s="25" t="s">
        <v>390</v>
      </c>
      <c r="E31" s="25" t="s">
        <v>360</v>
      </c>
      <c r="F31" s="26">
        <v>150</v>
      </c>
      <c r="G31" s="26">
        <v>300000</v>
      </c>
      <c r="H31" s="26">
        <v>36000</v>
      </c>
      <c r="I31" s="26">
        <v>14400</v>
      </c>
      <c r="J31" s="26">
        <v>3600</v>
      </c>
      <c r="K31" s="26">
        <v>3600</v>
      </c>
      <c r="L31" s="26">
        <v>14400</v>
      </c>
      <c r="M31" s="40" t="s">
        <v>391</v>
      </c>
    </row>
    <row r="32" s="5" customFormat="1" ht="30" customHeight="1" spans="1:13">
      <c r="A32" s="25">
        <v>25</v>
      </c>
      <c r="B32" s="25" t="s">
        <v>116</v>
      </c>
      <c r="C32" s="25" t="s">
        <v>355</v>
      </c>
      <c r="D32" s="25" t="s">
        <v>392</v>
      </c>
      <c r="E32" s="25" t="s">
        <v>360</v>
      </c>
      <c r="F32" s="26">
        <v>142</v>
      </c>
      <c r="G32" s="26">
        <v>213000</v>
      </c>
      <c r="H32" s="26">
        <v>25560</v>
      </c>
      <c r="I32" s="26">
        <v>10224</v>
      </c>
      <c r="J32" s="26">
        <v>2556</v>
      </c>
      <c r="K32" s="26">
        <v>2556</v>
      </c>
      <c r="L32" s="26">
        <v>10224</v>
      </c>
      <c r="M32" s="40" t="s">
        <v>393</v>
      </c>
    </row>
    <row r="33" s="5" customFormat="1" ht="30" customHeight="1" spans="1:13">
      <c r="A33" s="25">
        <v>26</v>
      </c>
      <c r="B33" s="25" t="s">
        <v>116</v>
      </c>
      <c r="C33" s="25" t="s">
        <v>394</v>
      </c>
      <c r="D33" s="25" t="s">
        <v>395</v>
      </c>
      <c r="E33" s="25" t="s">
        <v>335</v>
      </c>
      <c r="F33" s="26">
        <v>144</v>
      </c>
      <c r="G33" s="26">
        <v>288000</v>
      </c>
      <c r="H33" s="26">
        <v>34560</v>
      </c>
      <c r="I33" s="26">
        <v>13824</v>
      </c>
      <c r="J33" s="26">
        <v>3456</v>
      </c>
      <c r="K33" s="26">
        <v>3456</v>
      </c>
      <c r="L33" s="26">
        <v>13824</v>
      </c>
      <c r="M33" s="40" t="s">
        <v>396</v>
      </c>
    </row>
    <row r="34" s="5" customFormat="1" ht="30" customHeight="1" spans="1:13">
      <c r="A34" s="25">
        <v>27</v>
      </c>
      <c r="B34" s="25" t="s">
        <v>214</v>
      </c>
      <c r="C34" s="27" t="s">
        <v>397</v>
      </c>
      <c r="D34" s="25" t="s">
        <v>398</v>
      </c>
      <c r="E34" s="25" t="s">
        <v>360</v>
      </c>
      <c r="F34" s="26">
        <v>568</v>
      </c>
      <c r="G34" s="26">
        <v>1136000</v>
      </c>
      <c r="H34" s="26">
        <v>136320</v>
      </c>
      <c r="I34" s="26">
        <v>54528</v>
      </c>
      <c r="J34" s="26">
        <v>13632</v>
      </c>
      <c r="K34" s="26">
        <v>13632</v>
      </c>
      <c r="L34" s="26">
        <v>54528</v>
      </c>
      <c r="M34" s="40" t="s">
        <v>441</v>
      </c>
    </row>
    <row r="35" s="5" customFormat="1" ht="30" customHeight="1" spans="1:13">
      <c r="A35" s="25">
        <v>28</v>
      </c>
      <c r="B35" s="25" t="s">
        <v>222</v>
      </c>
      <c r="C35" s="27" t="s">
        <v>400</v>
      </c>
      <c r="D35" s="25" t="s">
        <v>401</v>
      </c>
      <c r="E35" s="25" t="s">
        <v>360</v>
      </c>
      <c r="F35" s="26">
        <v>140</v>
      </c>
      <c r="G35" s="26">
        <v>210000</v>
      </c>
      <c r="H35" s="26">
        <v>25200</v>
      </c>
      <c r="I35" s="26">
        <v>10080</v>
      </c>
      <c r="J35" s="26">
        <v>2520</v>
      </c>
      <c r="K35" s="26">
        <v>2520</v>
      </c>
      <c r="L35" s="26">
        <v>10080</v>
      </c>
      <c r="M35" s="40" t="s">
        <v>402</v>
      </c>
    </row>
    <row r="36" s="5" customFormat="1" ht="30" customHeight="1" spans="1:13">
      <c r="A36" s="25">
        <v>29</v>
      </c>
      <c r="B36" s="25" t="s">
        <v>222</v>
      </c>
      <c r="C36" s="27" t="s">
        <v>400</v>
      </c>
      <c r="D36" s="25" t="s">
        <v>403</v>
      </c>
      <c r="E36" s="25" t="s">
        <v>360</v>
      </c>
      <c r="F36" s="26">
        <v>52</v>
      </c>
      <c r="G36" s="26">
        <v>78000</v>
      </c>
      <c r="H36" s="26">
        <v>9360</v>
      </c>
      <c r="I36" s="26">
        <v>3744</v>
      </c>
      <c r="J36" s="26">
        <v>936</v>
      </c>
      <c r="K36" s="26">
        <v>936</v>
      </c>
      <c r="L36" s="26">
        <v>3744</v>
      </c>
      <c r="M36" s="40" t="s">
        <v>404</v>
      </c>
    </row>
    <row r="37" s="5" customFormat="1" ht="30" customHeight="1" spans="1:13">
      <c r="A37" s="25">
        <v>30</v>
      </c>
      <c r="B37" s="25" t="s">
        <v>222</v>
      </c>
      <c r="C37" s="25" t="s">
        <v>405</v>
      </c>
      <c r="D37" s="25" t="s">
        <v>406</v>
      </c>
      <c r="E37" s="25" t="s">
        <v>335</v>
      </c>
      <c r="F37" s="26">
        <v>105.6</v>
      </c>
      <c r="G37" s="26">
        <v>211200</v>
      </c>
      <c r="H37" s="26">
        <v>25344</v>
      </c>
      <c r="I37" s="26">
        <v>10137.6</v>
      </c>
      <c r="J37" s="26">
        <v>2534.4</v>
      </c>
      <c r="K37" s="26">
        <v>2534.4</v>
      </c>
      <c r="L37" s="26">
        <v>10137.6</v>
      </c>
      <c r="M37" s="40" t="s">
        <v>407</v>
      </c>
    </row>
    <row r="38" s="5" customFormat="1" ht="30" customHeight="1" spans="1:13">
      <c r="A38" s="25">
        <v>31</v>
      </c>
      <c r="B38" s="25" t="s">
        <v>222</v>
      </c>
      <c r="C38" s="25" t="s">
        <v>408</v>
      </c>
      <c r="D38" s="25" t="s">
        <v>409</v>
      </c>
      <c r="E38" s="25" t="s">
        <v>335</v>
      </c>
      <c r="F38" s="26">
        <v>97.2</v>
      </c>
      <c r="G38" s="26">
        <v>194400</v>
      </c>
      <c r="H38" s="26">
        <v>23328</v>
      </c>
      <c r="I38" s="26">
        <v>9331.2</v>
      </c>
      <c r="J38" s="26">
        <v>2332.8</v>
      </c>
      <c r="K38" s="26">
        <v>2332.8</v>
      </c>
      <c r="L38" s="26">
        <v>9331.2</v>
      </c>
      <c r="M38" s="40" t="s">
        <v>410</v>
      </c>
    </row>
    <row r="39" s="5" customFormat="1" ht="30" customHeight="1" spans="1:13">
      <c r="A39" s="25">
        <v>32</v>
      </c>
      <c r="B39" s="25" t="s">
        <v>222</v>
      </c>
      <c r="C39" s="25" t="s">
        <v>226</v>
      </c>
      <c r="D39" s="25" t="s">
        <v>411</v>
      </c>
      <c r="E39" s="25" t="s">
        <v>335</v>
      </c>
      <c r="F39" s="26">
        <v>76</v>
      </c>
      <c r="G39" s="26">
        <v>152000</v>
      </c>
      <c r="H39" s="26">
        <v>18240</v>
      </c>
      <c r="I39" s="26">
        <v>7296</v>
      </c>
      <c r="J39" s="26">
        <v>1824</v>
      </c>
      <c r="K39" s="26">
        <v>1824</v>
      </c>
      <c r="L39" s="26">
        <v>7296</v>
      </c>
      <c r="M39" s="40" t="s">
        <v>412</v>
      </c>
    </row>
    <row r="40" s="5" customFormat="1" ht="30" customHeight="1" spans="1:13">
      <c r="A40" s="25">
        <v>33</v>
      </c>
      <c r="B40" s="25" t="s">
        <v>270</v>
      </c>
      <c r="C40" s="25" t="s">
        <v>413</v>
      </c>
      <c r="D40" s="25" t="s">
        <v>414</v>
      </c>
      <c r="E40" s="25" t="s">
        <v>326</v>
      </c>
      <c r="F40" s="26">
        <v>246</v>
      </c>
      <c r="G40" s="26">
        <v>369000</v>
      </c>
      <c r="H40" s="26">
        <v>44280</v>
      </c>
      <c r="I40" s="26">
        <v>17712</v>
      </c>
      <c r="J40" s="26">
        <v>4428</v>
      </c>
      <c r="K40" s="26">
        <v>4428</v>
      </c>
      <c r="L40" s="26">
        <v>17712</v>
      </c>
      <c r="M40" s="40" t="s">
        <v>415</v>
      </c>
    </row>
    <row r="41" s="5" customFormat="1" ht="30" customHeight="1" spans="1:13">
      <c r="A41" s="25">
        <v>34</v>
      </c>
      <c r="B41" s="25" t="s">
        <v>270</v>
      </c>
      <c r="C41" s="25" t="s">
        <v>271</v>
      </c>
      <c r="D41" s="25" t="s">
        <v>416</v>
      </c>
      <c r="E41" s="25" t="s">
        <v>357</v>
      </c>
      <c r="F41" s="26">
        <v>447</v>
      </c>
      <c r="G41" s="26">
        <v>670500</v>
      </c>
      <c r="H41" s="26">
        <v>80460</v>
      </c>
      <c r="I41" s="26">
        <v>32184</v>
      </c>
      <c r="J41" s="26">
        <v>8046</v>
      </c>
      <c r="K41" s="26">
        <v>8046</v>
      </c>
      <c r="L41" s="26">
        <v>32184</v>
      </c>
      <c r="M41" s="40" t="s">
        <v>417</v>
      </c>
    </row>
    <row r="42" s="5" customFormat="1" ht="30" customHeight="1" spans="1:13">
      <c r="A42" s="25">
        <v>35</v>
      </c>
      <c r="B42" s="25" t="s">
        <v>270</v>
      </c>
      <c r="C42" s="25" t="s">
        <v>418</v>
      </c>
      <c r="D42" s="25" t="s">
        <v>419</v>
      </c>
      <c r="E42" s="25" t="s">
        <v>360</v>
      </c>
      <c r="F42" s="26">
        <v>149</v>
      </c>
      <c r="G42" s="26">
        <v>223500</v>
      </c>
      <c r="H42" s="26">
        <v>26820</v>
      </c>
      <c r="I42" s="26">
        <v>10728</v>
      </c>
      <c r="J42" s="26">
        <v>2682</v>
      </c>
      <c r="K42" s="26">
        <v>2682</v>
      </c>
      <c r="L42" s="26">
        <v>10728</v>
      </c>
      <c r="M42" s="40" t="s">
        <v>420</v>
      </c>
    </row>
    <row r="43" s="5" customFormat="1" ht="30" customHeight="1" spans="1:13">
      <c r="A43" s="25">
        <v>36</v>
      </c>
      <c r="B43" s="25" t="s">
        <v>270</v>
      </c>
      <c r="C43" s="25" t="s">
        <v>418</v>
      </c>
      <c r="D43" s="25" t="s">
        <v>421</v>
      </c>
      <c r="E43" s="25" t="s">
        <v>360</v>
      </c>
      <c r="F43" s="26">
        <v>52</v>
      </c>
      <c r="G43" s="26">
        <v>78000</v>
      </c>
      <c r="H43" s="26">
        <v>9360</v>
      </c>
      <c r="I43" s="26">
        <v>3744</v>
      </c>
      <c r="J43" s="26">
        <v>936</v>
      </c>
      <c r="K43" s="26">
        <v>936</v>
      </c>
      <c r="L43" s="26">
        <v>3744</v>
      </c>
      <c r="M43" s="40" t="s">
        <v>404</v>
      </c>
    </row>
    <row r="44" s="5" customFormat="1" ht="30" customHeight="1" spans="1:13">
      <c r="A44" s="25">
        <v>37</v>
      </c>
      <c r="B44" s="25" t="s">
        <v>270</v>
      </c>
      <c r="C44" s="27" t="s">
        <v>422</v>
      </c>
      <c r="D44" s="25" t="s">
        <v>423</v>
      </c>
      <c r="E44" s="25" t="s">
        <v>335</v>
      </c>
      <c r="F44" s="26">
        <v>738.32</v>
      </c>
      <c r="G44" s="26">
        <v>1107480</v>
      </c>
      <c r="H44" s="26">
        <v>132897.6</v>
      </c>
      <c r="I44" s="26">
        <v>53159.04</v>
      </c>
      <c r="J44" s="26">
        <v>13289.76</v>
      </c>
      <c r="K44" s="26">
        <v>13289.76</v>
      </c>
      <c r="L44" s="26">
        <v>53159.04</v>
      </c>
      <c r="M44" s="40" t="s">
        <v>424</v>
      </c>
    </row>
    <row r="45" s="5" customFormat="1" ht="30" customHeight="1" spans="1:13">
      <c r="A45" s="25">
        <v>38</v>
      </c>
      <c r="B45" s="25" t="s">
        <v>270</v>
      </c>
      <c r="C45" s="25" t="s">
        <v>418</v>
      </c>
      <c r="D45" s="25" t="s">
        <v>425</v>
      </c>
      <c r="E45" s="25" t="s">
        <v>335</v>
      </c>
      <c r="F45" s="26">
        <v>18</v>
      </c>
      <c r="G45" s="26">
        <v>36000</v>
      </c>
      <c r="H45" s="26">
        <v>4320</v>
      </c>
      <c r="I45" s="26">
        <v>1728</v>
      </c>
      <c r="J45" s="26">
        <v>432</v>
      </c>
      <c r="K45" s="26">
        <v>432</v>
      </c>
      <c r="L45" s="26">
        <v>1728</v>
      </c>
      <c r="M45" s="40" t="s">
        <v>426</v>
      </c>
    </row>
    <row r="46" s="5" customFormat="1" ht="30" customHeight="1" spans="1:13">
      <c r="A46" s="25">
        <v>39</v>
      </c>
      <c r="B46" s="25" t="s">
        <v>427</v>
      </c>
      <c r="C46" s="27" t="s">
        <v>428</v>
      </c>
      <c r="D46" s="25" t="s">
        <v>429</v>
      </c>
      <c r="E46" s="25" t="s">
        <v>430</v>
      </c>
      <c r="F46" s="26">
        <v>140</v>
      </c>
      <c r="G46" s="26">
        <v>210000</v>
      </c>
      <c r="H46" s="26">
        <v>25200</v>
      </c>
      <c r="I46" s="26">
        <v>10080</v>
      </c>
      <c r="J46" s="26">
        <v>2520</v>
      </c>
      <c r="K46" s="26">
        <v>2520</v>
      </c>
      <c r="L46" s="26">
        <v>10080</v>
      </c>
      <c r="M46" s="40" t="s">
        <v>431</v>
      </c>
    </row>
    <row r="47" s="5" customFormat="1" ht="30" customHeight="1" spans="1:13">
      <c r="A47" s="25">
        <v>40</v>
      </c>
      <c r="B47" s="25" t="s">
        <v>432</v>
      </c>
      <c r="C47" s="25" t="s">
        <v>433</v>
      </c>
      <c r="D47" s="25" t="s">
        <v>434</v>
      </c>
      <c r="E47" s="25" t="s">
        <v>435</v>
      </c>
      <c r="F47" s="26">
        <v>960</v>
      </c>
      <c r="G47" s="26">
        <v>1440000</v>
      </c>
      <c r="H47" s="26">
        <v>172800</v>
      </c>
      <c r="I47" s="26">
        <v>69120</v>
      </c>
      <c r="J47" s="26">
        <v>17280</v>
      </c>
      <c r="K47" s="26">
        <v>17280</v>
      </c>
      <c r="L47" s="26">
        <v>69120</v>
      </c>
      <c r="M47" s="40" t="s">
        <v>436</v>
      </c>
    </row>
    <row r="48" ht="67" customHeight="1" spans="1:14">
      <c r="A48" s="28" t="s">
        <v>296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41"/>
      <c r="N48" s="5"/>
    </row>
    <row r="49" ht="30" customHeight="1" spans="1:12">
      <c r="A49" s="29"/>
      <c r="B49" s="29"/>
      <c r="C49" s="29"/>
      <c r="D49" s="3"/>
      <c r="E49" s="3"/>
      <c r="F49" s="3"/>
      <c r="G49" s="3"/>
      <c r="H49" s="3"/>
      <c r="I49" s="3"/>
      <c r="J49" s="3"/>
      <c r="K49" s="3"/>
      <c r="L49" s="3"/>
    </row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</sheetData>
  <mergeCells count="15">
    <mergeCell ref="A2:M2"/>
    <mergeCell ref="I4:L4"/>
    <mergeCell ref="A6:H6"/>
    <mergeCell ref="I6:K6"/>
    <mergeCell ref="A7:E7"/>
    <mergeCell ref="A48:M48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550694444444444" right="0.354166666666667" top="0.590277777777778" bottom="0.354166666666667" header="0.314583333333333" footer="0.314583333333333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承保清单（总）</vt:lpstr>
      <vt:lpstr>承保清单（白沙） (3)</vt:lpstr>
      <vt:lpstr>承保清单（四九)</vt:lpstr>
      <vt:lpstr>承保清单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金金</cp:lastModifiedBy>
  <dcterms:created xsi:type="dcterms:W3CDTF">2021-11-18T08:29:00Z</dcterms:created>
  <dcterms:modified xsi:type="dcterms:W3CDTF">2024-09-30T08:37:41Z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  <property fmtid="{D5CDD505-2E9C-101B-9397-08002B2CF9AE}" pid="3" name="KSOReadingLayout">
    <vt:bool>true</vt:bool>
  </property>
  <property fmtid="{D5CDD505-2E9C-101B-9397-08002B2CF9AE}" pid="4" name="ICV">
    <vt:lpwstr>6785A7381AA747139571DCCEBA053ABE</vt:lpwstr>
  </property>
</Properties>
</file>