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3000B3E2-930D-431B-A9BB-0816431018E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4" i="6"/>
  <c r="G5" i="6"/>
  <c r="G6" i="6"/>
  <c r="G7" i="6"/>
  <c r="G9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<sst xmlns="http://schemas.openxmlformats.org/spreadsheetml/2006/main" count="183" uniqueCount="122">
  <si>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</si>
  <si>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</si>
  <si>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</si>
  <si>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</si>
  <si>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</si>
  <si>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</si>
  <si>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</si>
  <si>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</si>
  <si>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</si>
  <si>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</si>
  <si>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</si>
  <si>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</si>
  <si>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</si>
  <si>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</si>
  <si>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</si>
  <si>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</si>
  <si>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</si>
  <si>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</si>
  <si>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</si>
  <si>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</si>
  <si>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</si>
  <si>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</si>
  <si>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</si>
  <si>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</si>
  <si>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</si>
  <si>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</si>
  <si>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</si>
  <si>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</si>
  <si>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</si>
  <si>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</si>
  <si>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</si>
  <si>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</si>
  <si>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</si>
  <si>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</si>
  <si>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</si>
  <si>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</si>
  <si>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</si>
  <si>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</si>
  <si>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</si>
  <si>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</si>
  <si>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</si>
  <si>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</si>
  <si>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</si>
  <si>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</si>
  <si>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</si>
  <si>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</si>
  <si>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</si>
  <si>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</si>
  <si>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</si>
  <si>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</si>
  <si>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</si>
  <si>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</si>
  <si>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</si>
  <si>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</si>
  <si>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</si>
  <si>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</si>
  <si>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</si>
  <si>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</si>
  <si>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</si>
  <si>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</si>
  <si>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</si>
  <si>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</si>
  <si>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</si>
  <si>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</si>
  <si>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</si>
  <si>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</si>
  <si>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</si>
  <si>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</si>
  <si>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</si>
  <si>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</si>
  <si>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</si>
  <si>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</si>
  <si>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</si>
  <si>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</si>
  <si>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</si>
  <si>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</si>
  <si>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</si>
  <si>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</si>
  <si>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</si>
  <si>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</si>
  <si>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</si>
  <si>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</si>
  <si>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</si>
  <si>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</si>
  <si>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</si>
  <si>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</si>
  <si>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</si>
  <si>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</si>
  <si>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</si>
  <si>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</si>
  <si>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</si>
  <si>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</si>
  <si>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</si>
  <si>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</si>
  <si>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</si>
  <si>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</si>
  <si>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</si>
  <si>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</si>
  <si>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</si>
  <si>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</si>
  <si>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</si>
  <si>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</si>
  <si>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</si>
  <si>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</si>
  <si>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</si>
  <si>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</si>
  <si>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</si>
  <si>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</si>
  <si>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</si>
  <si>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</si>
  <si>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</si>
  <si>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</si>
  <si>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</si>
  <si>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</si>
  <si>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</si>
  <si>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</si>
  <si>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</si>
  <si>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</si>
  <si>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</si>
  <si>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</si>
  <si>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自然村——龙池新村</t>
    <phoneticPr fontId="1" type="noConversion"/>
  </si>
  <si>
    <t>规划现状保留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</si>
</sst>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7" sqref="A17:H392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2637</v>
      </c>
      <c r="F4" s="15" t="s">
        <v>100</v>
      </c>
      <c r="G4" s="16">
        <f>E4*100/10000</f>
        <v>26.37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353</v>
      </c>
      <c r="F7" s="15" t="s">
        <v>102</v>
      </c>
      <c r="G7" s="16">
        <f>E7*150/10000</f>
        <v>5.2949999999999999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v>0</v>
      </c>
      <c r="H10" s="15" t="s">
        <v>121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16</v>
      </c>
      <c r="F11" s="15" t="s">
        <v>112</v>
      </c>
      <c r="G11" s="16">
        <f>E11*0.4</f>
        <v>6.4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1007</v>
      </c>
      <c r="F14" s="15" t="s">
        <v>119</v>
      </c>
      <c r="G14" s="16">
        <f>E14*200/10000</f>
        <v>20.14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123.205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C6:C7"/>
    <mergeCell ref="C8:C14"/>
    <mergeCell ref="B16:D16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