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Jack\Desktop\"/>
    </mc:Choice>
  </mc:AlternateContent>
  <bookViews>
    <workbookView xWindow="0" yWindow="0" windowWidth="28800" windowHeight="12450" activeTab="2"/>
  </bookViews>
  <sheets>
    <sheet name="村庄人口" sheetId="2" r:id="rId1"/>
    <sheet name="需求表" sheetId="3" r:id="rId2"/>
    <sheet name="项目库" sheetId="7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7" l="1"/>
  <c r="G4" i="7" s="1"/>
  <c r="G15" i="7"/>
  <c r="G14" i="7"/>
  <c r="G13" i="7"/>
  <c r="G12" i="7"/>
  <c r="G11" i="7"/>
  <c r="G9" i="7"/>
  <c r="G8" i="7"/>
  <c r="G7" i="7"/>
  <c r="G6" i="7"/>
  <c r="G5" i="7"/>
  <c r="G16" i="7"/>
  <c r="G17" i="7" l="1"/>
  <c r="G10" i="7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G18" i="7" l="1"/>
  <c r="F10" i="2" l="1"/>
  <c r="E10" i="2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<sst xmlns="http://schemas.openxmlformats.org/spreadsheetml/2006/main" count="178" uniqueCount="127">
  <si>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</si>
  <si>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</si>
  <si>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</si>
  <si>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</si>
  <si>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</si>
  <si>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</si>
  <si>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</si>
  <si>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</si>
  <si>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</si>
  <si>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现状保留</t>
  </si>
  <si>
    <t>——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</si>
  <si>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</si>
  <si>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</si>
  <si>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</si>
  <si>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</si>
  <si>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</si>
  <si>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</si>
  <si>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</si>
  <si>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</si>
  <si>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设施完善</t>
  </si>
  <si>
    <t>文化楼</t>
    <phoneticPr fontId="1" type="noConversion"/>
  </si>
  <si>
    <t>绿化美化</t>
  </si>
  <si>
    <t>——</t>
    <phoneticPr fontId="1" type="noConversion"/>
  </si>
  <si>
    <t>垃圾收集点</t>
    <phoneticPr fontId="1" type="noConversion"/>
  </si>
  <si>
    <t>农房整治</t>
  </si>
  <si>
    <t>历史文化保护</t>
  </si>
  <si>
    <t>甫草洋</t>
    <phoneticPr fontId="1" type="noConversion"/>
  </si>
  <si>
    <t>中围</t>
    <phoneticPr fontId="1" type="noConversion"/>
  </si>
  <si>
    <t>天荣</t>
    <phoneticPr fontId="1" type="noConversion"/>
  </si>
  <si>
    <t>磨刀水</t>
    <phoneticPr fontId="1" type="noConversion"/>
  </si>
  <si>
    <t>凤岗</t>
    <phoneticPr fontId="1" type="noConversion"/>
  </si>
  <si>
    <t>升平</t>
    <phoneticPr fontId="1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</si>
  <si>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</si>
  <si>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</si>
  <si>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</si>
  <si>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</si>
  <si>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</si>
  <si>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</si>
  <si>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</si>
  <si>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</si>
  <si>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</si>
  <si>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</si>
  <si>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</si>
  <si>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</si>
  <si>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</si>
  <si>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</si>
  <si>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</si>
  <si>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</si>
  <si>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</si>
  <si>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</si>
  <si>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</si>
  <si>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</si>
  <si>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</si>
  <si>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</si>
  <si>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</si>
  <si>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</si>
  <si>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</si>
  <si>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</si>
  <si>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</si>
  <si>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</si>
  <si>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</si>
  <si>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</si>
  <si>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</si>
  <si>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</si>
  <si>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</si>
  <si>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</si>
  <si>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</si>
  <si>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</si>
  <si>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</si>
  <si>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</si>
  <si>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</si>
  <si>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</si>
  <si>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</si>
  <si>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</si>
  <si>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</si>
  <si>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</si>
  <si>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</si>
  <si>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</si>
  <si>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</si>
  <si>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</si>
  <si>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</si>
  <si>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</si>
  <si>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</si>
  <si>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</si>
  <si>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</si>
  <si>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</si>
  <si>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</si>
  <si>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</si>
  <si>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</si>
  <si>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</si>
  <si>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</si>
  <si>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</si>
  <si>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</si>
  <si>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</si>
  <si>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</si>
  <si>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规划新建</t>
    <phoneticPr fontId="1" type="noConversion"/>
  </si>
  <si>
    <t>文化休闲广场/停车场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</si>
  <si>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</si>
  <si>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</si>
  <si>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——</t>
    <phoneticPr fontId="1" type="noConversion"/>
  </si>
  <si>
    <t>总计</t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</si>
  <si>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</si>
  <si>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</si>
  <si>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</si>
  <si>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</si>
  <si>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</si>
  <si>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</si>
  <si>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</si>
  <si>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</si>
  <si>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文化楼</t>
    <phoneticPr fontId="1" type="noConversion"/>
  </si>
  <si>
    <t>现状保留，配置图书室、电子阅览室等功能</t>
    <phoneticPr fontId="1" type="noConversion"/>
  </si>
  <si>
    <t>入口标志</t>
    <phoneticPr fontId="1" type="noConversion"/>
  </si>
  <si>
    <t>生态小公园</t>
    <phoneticPr fontId="1" type="noConversion"/>
  </si>
  <si>
    <t>规划新建</t>
    <phoneticPr fontId="1" type="noConversion"/>
  </si>
  <si>
    <t>环境治理</t>
    <phoneticPr fontId="1" type="noConversion"/>
  </si>
  <si>
    <t>污水处理设施</t>
    <phoneticPr fontId="1" type="noConversion"/>
  </si>
  <si>
    <t>——</t>
    <phoneticPr fontId="1" type="noConversion"/>
  </si>
  <si>
    <t>公共厕所</t>
    <phoneticPr fontId="1" type="noConversion"/>
  </si>
  <si>
    <t>村道亮化</t>
    <phoneticPr fontId="4" type="noConversion"/>
  </si>
  <si>
    <t>整村统筹建设</t>
    <phoneticPr fontId="4" type="noConversion"/>
  </si>
  <si>
    <t>巷道美化</t>
    <phoneticPr fontId="4" type="noConversion"/>
  </si>
  <si>
    <t>排水管道</t>
    <phoneticPr fontId="4" type="noConversion"/>
  </si>
  <si>
    <t>历史建筑/传统风貌建筑</t>
    <phoneticPr fontId="1" type="noConversion"/>
  </si>
  <si>
    <t>路灯</t>
    <phoneticPr fontId="1" type="noConversion"/>
  </si>
  <si>
    <t>——</t>
    <phoneticPr fontId="1" type="noConversion"/>
  </si>
  <si>
    <t>现状保留</t>
    <phoneticPr fontId="1" type="noConversion"/>
  </si>
  <si>
    <t>自然村——归厚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</si>
</sst>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0" formatCode="0&quot;元/m&quot;"/>
    <numFmt numFmtId="191" formatCode="0&quot;㎡&quot;"/>
    <numFmt numFmtId="192" formatCode="0&quot;座&quot;"/>
    <numFmt numFmtId="193" formatCode="0&quot;m&quot;"/>
    <numFmt numFmtId="194" formatCode="0&quot;盏&quot;"/>
    <numFmt numFmtId="195" formatCode="0&quot;村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190" fontId="3" fillId="0" borderId="1" xfId="1" applyNumberFormat="1" applyFont="1" applyBorder="1" applyAlignment="1">
      <alignment horizontal="center" vertical="center" wrapText="1"/>
    </xf>
    <xf numFmtId="191" fontId="3" fillId="0" borderId="1" xfId="1" applyNumberFormat="1" applyFont="1" applyBorder="1" applyAlignment="1">
      <alignment horizontal="center" vertical="center" wrapText="1"/>
    </xf>
    <xf numFmtId="192" fontId="3" fillId="0" borderId="1" xfId="1" applyNumberFormat="1" applyFont="1" applyBorder="1" applyAlignment="1">
      <alignment horizontal="center" vertical="center" wrapText="1"/>
    </xf>
    <xf numFmtId="193" fontId="3" fillId="0" borderId="1" xfId="1" applyNumberFormat="1" applyFont="1" applyBorder="1" applyAlignment="1">
      <alignment horizontal="center" vertical="center" wrapText="1"/>
    </xf>
    <xf numFmtId="194" fontId="3" fillId="0" borderId="1" xfId="1" applyNumberFormat="1" applyFont="1" applyBorder="1" applyAlignment="1">
      <alignment horizontal="center" vertical="center" wrapText="1"/>
    </xf>
    <xf numFmtId="195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85</v>
      </c>
      <c r="H2" s="19" t="s">
        <v>86</v>
      </c>
    </row>
    <row r="3" spans="2:9" x14ac:dyDescent="0.15">
      <c r="B3" s="2">
        <v>1</v>
      </c>
      <c r="C3" s="2" t="s">
        <v>32</v>
      </c>
      <c r="D3" s="2">
        <v>52</v>
      </c>
      <c r="E3" s="2">
        <v>201</v>
      </c>
      <c r="F3" s="20">
        <f>E3*$I$3</f>
        <v>212.1352556730796</v>
      </c>
      <c r="H3" s="21">
        <v>20</v>
      </c>
      <c r="I3" s="1">
        <v>1.0553992819556199</v>
      </c>
    </row>
    <row r="4" spans="2:9" x14ac:dyDescent="0.15">
      <c r="B4" s="2">
        <v>2</v>
      </c>
      <c r="C4" s="2" t="s">
        <v>26</v>
      </c>
      <c r="D4" s="2">
        <v>233</v>
      </c>
      <c r="E4" s="2">
        <v>917</v>
      </c>
      <c r="F4" s="20">
        <f t="shared" ref="F4:F10" si="0">E4*$I$3</f>
        <v>967.80114155330352</v>
      </c>
      <c r="H4" s="21">
        <v>100</v>
      </c>
    </row>
    <row r="5" spans="2:9" x14ac:dyDescent="0.15">
      <c r="B5" s="2">
        <v>3</v>
      </c>
      <c r="C5" s="2" t="s">
        <v>27</v>
      </c>
      <c r="D5" s="2">
        <v>79</v>
      </c>
      <c r="E5" s="2">
        <v>268</v>
      </c>
      <c r="F5" s="20">
        <f t="shared" si="0"/>
        <v>282.84700756410615</v>
      </c>
      <c r="H5" s="21">
        <v>40</v>
      </c>
    </row>
    <row r="6" spans="2:9" x14ac:dyDescent="0.15">
      <c r="B6" s="2">
        <v>4</v>
      </c>
      <c r="C6" s="2" t="s">
        <v>28</v>
      </c>
      <c r="D6" s="2">
        <v>28</v>
      </c>
      <c r="E6" s="2">
        <v>121</v>
      </c>
      <c r="F6" s="20">
        <f t="shared" si="0"/>
        <v>127.70331311663001</v>
      </c>
      <c r="H6" s="21">
        <v>10</v>
      </c>
    </row>
    <row r="7" spans="2:9" x14ac:dyDescent="0.15">
      <c r="B7" s="2">
        <v>5</v>
      </c>
      <c r="C7" s="2" t="s">
        <v>29</v>
      </c>
      <c r="D7" s="2">
        <v>57</v>
      </c>
      <c r="E7" s="2">
        <v>163</v>
      </c>
      <c r="F7" s="20">
        <f t="shared" si="0"/>
        <v>172.03008295876606</v>
      </c>
      <c r="H7" s="21">
        <v>20</v>
      </c>
    </row>
    <row r="8" spans="2:9" x14ac:dyDescent="0.15">
      <c r="B8" s="2">
        <v>6</v>
      </c>
      <c r="C8" s="2" t="s">
        <v>30</v>
      </c>
      <c r="D8" s="2">
        <v>9</v>
      </c>
      <c r="E8" s="2">
        <v>36</v>
      </c>
      <c r="F8" s="20">
        <f t="shared" si="0"/>
        <v>37.994374150402315</v>
      </c>
      <c r="H8" s="21">
        <v>10</v>
      </c>
    </row>
    <row r="9" spans="2:9" x14ac:dyDescent="0.15">
      <c r="B9" s="2">
        <v>7</v>
      </c>
      <c r="C9" s="2" t="s">
        <v>31</v>
      </c>
      <c r="D9" s="2">
        <v>14</v>
      </c>
      <c r="E9" s="2">
        <v>51</v>
      </c>
      <c r="F9" s="20">
        <f t="shared" si="0"/>
        <v>53.825363379736615</v>
      </c>
      <c r="H9" s="21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0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18</v>
      </c>
    </row>
    <row r="14" spans="2:9" x14ac:dyDescent="0.15">
      <c r="B14" s="2">
        <v>2</v>
      </c>
      <c r="C14" s="2" t="s">
        <v>5</v>
      </c>
      <c r="D14" s="2" t="s">
        <v>16</v>
      </c>
    </row>
    <row r="15" spans="2:9" x14ac:dyDescent="0.15">
      <c r="B15" s="2">
        <v>3</v>
      </c>
      <c r="C15" s="2" t="s">
        <v>11</v>
      </c>
      <c r="D15" s="2" t="s">
        <v>13</v>
      </c>
    </row>
    <row r="16" spans="2:9" x14ac:dyDescent="0.15">
      <c r="B16" s="2">
        <v>4</v>
      </c>
      <c r="C16" s="2" t="s">
        <v>6</v>
      </c>
      <c r="D16" s="2" t="s">
        <v>14</v>
      </c>
    </row>
    <row r="17" spans="2:4" x14ac:dyDescent="0.15">
      <c r="B17" s="2">
        <v>5</v>
      </c>
      <c r="C17" s="2" t="s">
        <v>7</v>
      </c>
      <c r="D17" s="2" t="s">
        <v>15</v>
      </c>
    </row>
    <row r="18" spans="2:4" x14ac:dyDescent="0.15">
      <c r="B18" s="2">
        <v>6</v>
      </c>
      <c r="C18" s="2" t="s">
        <v>8</v>
      </c>
      <c r="D18" s="2" t="s">
        <v>17</v>
      </c>
    </row>
    <row r="19" spans="2:4" x14ac:dyDescent="0.15">
      <c r="B19" s="2">
        <v>7</v>
      </c>
      <c r="C19" s="2" t="s">
        <v>12</v>
      </c>
      <c r="D19" s="2" t="s">
        <v>13</v>
      </c>
    </row>
    <row r="21" spans="2:4" x14ac:dyDescent="0.15">
      <c r="B21" s="1" t="s">
        <v>35</v>
      </c>
      <c r="C21" s="1" t="s">
        <v>36</v>
      </c>
      <c r="D21" s="1" t="s">
        <v>37</v>
      </c>
    </row>
    <row r="22" spans="2:4" x14ac:dyDescent="0.15">
      <c r="B22" s="1" t="s">
        <v>34</v>
      </c>
      <c r="C22" s="1" t="s">
        <v>38</v>
      </c>
      <c r="D22" s="1" t="s">
        <v>39</v>
      </c>
    </row>
    <row r="23" spans="2:4" x14ac:dyDescent="0.15">
      <c r="B23" s="1" t="s">
        <v>40</v>
      </c>
      <c r="C23" s="1" t="s">
        <v>41</v>
      </c>
      <c r="D23" s="1" t="s">
        <v>42</v>
      </c>
    </row>
    <row r="24" spans="2:4" x14ac:dyDescent="0.15">
      <c r="B24" s="1" t="s">
        <v>43</v>
      </c>
      <c r="C24" s="1" t="s">
        <v>44</v>
      </c>
      <c r="D24" s="1" t="s">
        <v>45</v>
      </c>
    </row>
    <row r="25" spans="2:4" x14ac:dyDescent="0.15">
      <c r="B25" s="1" t="s">
        <v>46</v>
      </c>
      <c r="C25" s="1" t="s">
        <v>47</v>
      </c>
      <c r="D25" s="1" t="s">
        <v>48</v>
      </c>
    </row>
    <row r="26" spans="2:4" x14ac:dyDescent="0.15">
      <c r="B26" s="1" t="s">
        <v>33</v>
      </c>
      <c r="C26" s="1" t="s">
        <v>49</v>
      </c>
      <c r="D26" s="1" t="s">
        <v>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42" t="s">
        <v>1</v>
      </c>
      <c r="B1" s="43"/>
      <c r="C1" s="12"/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</row>
    <row r="2" spans="1:10" ht="14.25" x14ac:dyDescent="0.15">
      <c r="A2" s="42" t="s">
        <v>0</v>
      </c>
      <c r="B2" s="43"/>
      <c r="C2" s="11" t="s">
        <v>66</v>
      </c>
      <c r="D2" s="11" t="s">
        <v>11</v>
      </c>
      <c r="E2" s="18" t="s">
        <v>65</v>
      </c>
      <c r="F2" s="11" t="s">
        <v>4</v>
      </c>
      <c r="G2" s="11" t="s">
        <v>12</v>
      </c>
      <c r="H2" s="11" t="s">
        <v>8</v>
      </c>
      <c r="I2" s="11" t="s">
        <v>7</v>
      </c>
      <c r="J2" s="11" t="s">
        <v>6</v>
      </c>
    </row>
    <row r="3" spans="1:10" ht="14.25" x14ac:dyDescent="0.15">
      <c r="A3" s="10">
        <v>1</v>
      </c>
      <c r="B3" s="10" t="s">
        <v>51</v>
      </c>
      <c r="C3" s="2"/>
      <c r="D3" s="13" t="s">
        <v>67</v>
      </c>
      <c r="E3" s="2" t="s">
        <v>22</v>
      </c>
      <c r="F3" s="13" t="s">
        <v>75</v>
      </c>
      <c r="G3" s="13" t="s">
        <v>74</v>
      </c>
      <c r="H3" s="2" t="s">
        <v>22</v>
      </c>
      <c r="I3" s="13" t="s">
        <v>72</v>
      </c>
      <c r="J3" s="13" t="s">
        <v>71</v>
      </c>
    </row>
    <row r="4" spans="1:10" ht="14.25" x14ac:dyDescent="0.15">
      <c r="A4" s="10">
        <v>2</v>
      </c>
      <c r="B4" s="10" t="s">
        <v>20</v>
      </c>
      <c r="C4" s="2"/>
      <c r="D4" s="14" t="s">
        <v>68</v>
      </c>
      <c r="E4" s="14" t="s">
        <v>68</v>
      </c>
      <c r="F4" s="14" t="s">
        <v>68</v>
      </c>
      <c r="G4" s="14" t="s">
        <v>69</v>
      </c>
      <c r="H4" s="14" t="s">
        <v>69</v>
      </c>
      <c r="I4" s="13" t="s">
        <v>70</v>
      </c>
      <c r="J4" s="13" t="s">
        <v>70</v>
      </c>
    </row>
    <row r="5" spans="1:10" ht="14.25" x14ac:dyDescent="0.15">
      <c r="A5" s="10">
        <v>3</v>
      </c>
      <c r="B5" s="10" t="s">
        <v>52</v>
      </c>
      <c r="C5" s="2"/>
      <c r="D5" s="14" t="s">
        <v>69</v>
      </c>
      <c r="E5" s="14" t="s">
        <v>79</v>
      </c>
      <c r="F5" s="17" t="s">
        <v>87</v>
      </c>
      <c r="G5" s="14" t="s">
        <v>69</v>
      </c>
      <c r="H5" s="13" t="s">
        <v>92</v>
      </c>
      <c r="I5" s="13" t="s">
        <v>91</v>
      </c>
      <c r="J5" s="13" t="s">
        <v>90</v>
      </c>
    </row>
    <row r="6" spans="1:10" ht="14.25" x14ac:dyDescent="0.15">
      <c r="A6" s="10">
        <v>4</v>
      </c>
      <c r="B6" s="10" t="s">
        <v>53</v>
      </c>
      <c r="C6" s="2"/>
      <c r="D6" s="13" t="s">
        <v>73</v>
      </c>
      <c r="E6" s="13" t="s">
        <v>76</v>
      </c>
      <c r="F6" s="13" t="s">
        <v>76</v>
      </c>
      <c r="G6" s="16" t="s">
        <v>22</v>
      </c>
      <c r="H6" s="13" t="s">
        <v>73</v>
      </c>
      <c r="I6" s="16" t="s">
        <v>22</v>
      </c>
      <c r="J6" s="15" t="s">
        <v>10</v>
      </c>
    </row>
    <row r="7" spans="1:10" ht="14.25" x14ac:dyDescent="0.15">
      <c r="A7" s="10">
        <v>5</v>
      </c>
      <c r="B7" s="10" t="s">
        <v>54</v>
      </c>
      <c r="C7" s="2"/>
      <c r="D7" s="13" t="s">
        <v>70</v>
      </c>
      <c r="E7" s="14" t="s">
        <v>80</v>
      </c>
      <c r="F7" s="14" t="s">
        <v>69</v>
      </c>
      <c r="G7" s="14" t="s">
        <v>69</v>
      </c>
      <c r="H7" s="14" t="s">
        <v>69</v>
      </c>
      <c r="I7" s="13" t="s">
        <v>70</v>
      </c>
      <c r="J7" s="13" t="s">
        <v>70</v>
      </c>
    </row>
    <row r="8" spans="1:10" ht="14.25" x14ac:dyDescent="0.15">
      <c r="A8" s="10">
        <v>6</v>
      </c>
      <c r="B8" s="10" t="s">
        <v>55</v>
      </c>
      <c r="C8" s="2"/>
      <c r="D8" s="15" t="s">
        <v>10</v>
      </c>
      <c r="E8" s="13" t="s">
        <v>89</v>
      </c>
      <c r="F8" s="13" t="s">
        <v>88</v>
      </c>
      <c r="G8" s="16" t="s">
        <v>22</v>
      </c>
      <c r="H8" s="13" t="s">
        <v>93</v>
      </c>
      <c r="I8" s="13" t="s">
        <v>94</v>
      </c>
      <c r="J8" s="15" t="s">
        <v>10</v>
      </c>
    </row>
    <row r="9" spans="1:10" ht="14.25" x14ac:dyDescent="0.15">
      <c r="A9" s="10">
        <v>7</v>
      </c>
      <c r="B9" s="10" t="s">
        <v>56</v>
      </c>
      <c r="C9" s="2"/>
      <c r="D9" s="40">
        <v>20</v>
      </c>
      <c r="E9" s="41">
        <v>100</v>
      </c>
      <c r="F9" s="41">
        <v>40</v>
      </c>
      <c r="G9" s="41">
        <v>10</v>
      </c>
      <c r="H9" s="41">
        <v>20</v>
      </c>
      <c r="I9" s="41">
        <v>10</v>
      </c>
      <c r="J9" s="41">
        <v>10</v>
      </c>
    </row>
    <row r="10" spans="1:10" ht="14.25" x14ac:dyDescent="0.15">
      <c r="A10" s="10">
        <v>8</v>
      </c>
      <c r="B10" s="10" t="s">
        <v>57</v>
      </c>
      <c r="C10" s="2"/>
      <c r="D10" s="13" t="s">
        <v>70</v>
      </c>
      <c r="E10" s="13" t="s">
        <v>81</v>
      </c>
      <c r="F10" s="13" t="s">
        <v>70</v>
      </c>
      <c r="G10" s="13" t="s">
        <v>70</v>
      </c>
      <c r="H10" s="13" t="s">
        <v>70</v>
      </c>
      <c r="I10" s="13" t="s">
        <v>70</v>
      </c>
      <c r="J10" s="13" t="s">
        <v>70</v>
      </c>
    </row>
    <row r="11" spans="1:10" ht="14.25" x14ac:dyDescent="0.15">
      <c r="A11" s="10">
        <v>9</v>
      </c>
      <c r="B11" s="10" t="s">
        <v>58</v>
      </c>
      <c r="C11" s="2"/>
      <c r="D11" s="14" t="s">
        <v>69</v>
      </c>
      <c r="E11" s="14" t="s">
        <v>82</v>
      </c>
      <c r="F11" s="13" t="s">
        <v>70</v>
      </c>
      <c r="G11" s="14" t="s">
        <v>69</v>
      </c>
      <c r="H11" s="14" t="s">
        <v>69</v>
      </c>
      <c r="I11" s="13" t="s">
        <v>70</v>
      </c>
      <c r="J11" s="13" t="s">
        <v>70</v>
      </c>
    </row>
    <row r="12" spans="1:10" ht="14.25" x14ac:dyDescent="0.15">
      <c r="A12" s="10">
        <v>10</v>
      </c>
      <c r="B12" s="10" t="s">
        <v>123</v>
      </c>
      <c r="C12" s="38"/>
      <c r="D12" s="39">
        <v>10</v>
      </c>
      <c r="E12" s="39">
        <v>20</v>
      </c>
      <c r="F12" s="39">
        <v>11</v>
      </c>
      <c r="G12" s="39">
        <v>10</v>
      </c>
      <c r="H12" s="39">
        <v>15</v>
      </c>
      <c r="I12" s="39">
        <v>6</v>
      </c>
      <c r="J12" s="39">
        <v>4</v>
      </c>
    </row>
    <row r="13" spans="1:10" ht="14.25" x14ac:dyDescent="0.15">
      <c r="A13" s="10">
        <v>11</v>
      </c>
      <c r="B13" s="10" t="s">
        <v>64</v>
      </c>
      <c r="C13" s="2"/>
      <c r="D13" s="22">
        <v>700</v>
      </c>
      <c r="E13" s="22">
        <v>3000</v>
      </c>
      <c r="F13" s="22">
        <v>800</v>
      </c>
      <c r="G13" s="22">
        <v>600</v>
      </c>
      <c r="H13" s="22">
        <v>1200</v>
      </c>
      <c r="I13" s="22">
        <v>200</v>
      </c>
      <c r="J13" s="22">
        <v>250</v>
      </c>
    </row>
    <row r="14" spans="1:10" ht="14.25" x14ac:dyDescent="0.15">
      <c r="A14" s="10">
        <v>12</v>
      </c>
      <c r="B14" s="10" t="s">
        <v>59</v>
      </c>
      <c r="C14" s="2"/>
      <c r="D14" s="2"/>
      <c r="E14" s="2" t="s">
        <v>83</v>
      </c>
      <c r="F14" s="16" t="s">
        <v>77</v>
      </c>
      <c r="G14" s="2"/>
      <c r="H14" s="2"/>
      <c r="I14" s="2"/>
      <c r="J14" s="2"/>
    </row>
    <row r="15" spans="1:10" ht="14.25" x14ac:dyDescent="0.15">
      <c r="A15" s="10">
        <v>13</v>
      </c>
      <c r="B15" s="10" t="s">
        <v>60</v>
      </c>
      <c r="C15" s="2"/>
      <c r="D15" s="2"/>
      <c r="E15" s="2"/>
      <c r="F15" s="16"/>
      <c r="G15" s="2"/>
      <c r="H15" s="2"/>
      <c r="I15" s="2"/>
      <c r="J15" s="2"/>
    </row>
    <row r="16" spans="1:10" ht="14.25" x14ac:dyDescent="0.15">
      <c r="A16" s="10">
        <v>14</v>
      </c>
      <c r="B16" s="10" t="s">
        <v>61</v>
      </c>
      <c r="C16" s="2"/>
      <c r="D16" s="2"/>
      <c r="E16" s="2" t="s">
        <v>84</v>
      </c>
      <c r="F16" s="2"/>
      <c r="G16" s="2"/>
      <c r="H16" s="2"/>
      <c r="I16" s="2"/>
      <c r="J16" s="2"/>
    </row>
    <row r="17" spans="1:10" ht="14.25" x14ac:dyDescent="0.15">
      <c r="A17" s="10">
        <v>15</v>
      </c>
      <c r="B17" s="10" t="s">
        <v>62</v>
      </c>
      <c r="C17" s="2"/>
      <c r="D17" s="2"/>
      <c r="E17" s="14" t="s">
        <v>68</v>
      </c>
      <c r="F17" s="2"/>
      <c r="G17" s="2"/>
      <c r="H17" s="2"/>
      <c r="I17" s="2"/>
      <c r="J17" s="2"/>
    </row>
    <row r="18" spans="1:10" ht="14.25" x14ac:dyDescent="0.15">
      <c r="A18" s="10">
        <v>16</v>
      </c>
      <c r="B18" s="10" t="s">
        <v>63</v>
      </c>
      <c r="C18" s="2"/>
      <c r="D18" s="2"/>
      <c r="E18" s="2"/>
      <c r="F18" s="2"/>
      <c r="G18" s="2"/>
      <c r="H18" s="2" t="s">
        <v>78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abSelected="1" workbookViewId="0">
      <selection activeCell="F13" sqref="F13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2" width="9" style="3"/>
    <col min="13" max="13" width="28.75" style="3" customWidth="1"/>
    <col min="14" max="16384" width="9" style="3"/>
  </cols>
  <sheetData>
    <row r="2" spans="1:8" x14ac:dyDescent="0.15">
      <c r="A2" s="3">
        <v>1</v>
      </c>
    </row>
    <row r="3" spans="1:8" x14ac:dyDescent="0.15">
      <c r="A3" s="3" t="s">
        <v>126</v>
      </c>
      <c r="B3" s="4" t="s">
        <v>101</v>
      </c>
      <c r="C3" s="4" t="s">
        <v>102</v>
      </c>
      <c r="D3" s="4" t="s">
        <v>103</v>
      </c>
      <c r="E3" s="4" t="s">
        <v>104</v>
      </c>
      <c r="F3" s="4" t="s">
        <v>105</v>
      </c>
      <c r="G3" s="4" t="s">
        <v>106</v>
      </c>
      <c r="H3" s="4" t="s">
        <v>107</v>
      </c>
    </row>
    <row r="4" spans="1:8" x14ac:dyDescent="0.15">
      <c r="B4" s="5">
        <v>1</v>
      </c>
      <c r="C4" s="6" t="s">
        <v>108</v>
      </c>
      <c r="D4" s="6" t="s">
        <v>108</v>
      </c>
      <c r="E4" s="33">
        <f>310*3.5</f>
        <v>1085</v>
      </c>
      <c r="F4" s="28">
        <v>100</v>
      </c>
      <c r="G4" s="7">
        <f>E4*F4/10000</f>
        <v>10.85</v>
      </c>
      <c r="H4" s="6" t="s">
        <v>99</v>
      </c>
    </row>
    <row r="5" spans="1:8" ht="24" x14ac:dyDescent="0.15">
      <c r="B5" s="5">
        <f>B4+1</f>
        <v>2</v>
      </c>
      <c r="C5" s="44" t="s">
        <v>19</v>
      </c>
      <c r="D5" s="6" t="s">
        <v>109</v>
      </c>
      <c r="E5" s="34">
        <v>0</v>
      </c>
      <c r="F5" s="31">
        <v>30</v>
      </c>
      <c r="G5" s="7">
        <f>E5*F5</f>
        <v>0</v>
      </c>
      <c r="H5" s="6" t="s">
        <v>110</v>
      </c>
    </row>
    <row r="6" spans="1:8" ht="24" x14ac:dyDescent="0.15">
      <c r="B6" s="5">
        <f t="shared" ref="B6:B17" si="0">B5+1</f>
        <v>3</v>
      </c>
      <c r="C6" s="46"/>
      <c r="D6" s="6" t="s">
        <v>96</v>
      </c>
      <c r="E6" s="33">
        <v>0</v>
      </c>
      <c r="F6" s="28">
        <v>100</v>
      </c>
      <c r="G6" s="7">
        <f>E6*F6/10000</f>
        <v>0</v>
      </c>
      <c r="H6" s="6" t="s">
        <v>97</v>
      </c>
    </row>
    <row r="7" spans="1:8" x14ac:dyDescent="0.15">
      <c r="B7" s="5">
        <f t="shared" si="0"/>
        <v>4</v>
      </c>
      <c r="C7" s="45"/>
      <c r="D7" s="8" t="s">
        <v>98</v>
      </c>
      <c r="E7" s="34">
        <v>1</v>
      </c>
      <c r="F7" s="29">
        <v>5</v>
      </c>
      <c r="G7" s="7">
        <f>E7*F7</f>
        <v>5</v>
      </c>
      <c r="H7" s="6" t="s">
        <v>95</v>
      </c>
    </row>
    <row r="8" spans="1:8" x14ac:dyDescent="0.15">
      <c r="B8" s="5">
        <f t="shared" si="0"/>
        <v>5</v>
      </c>
      <c r="C8" s="44" t="s">
        <v>21</v>
      </c>
      <c r="D8" s="6" t="s">
        <v>111</v>
      </c>
      <c r="E8" s="34">
        <v>1</v>
      </c>
      <c r="F8" s="29">
        <v>2</v>
      </c>
      <c r="G8" s="7">
        <f>E8*F8</f>
        <v>2</v>
      </c>
      <c r="H8" s="6" t="s">
        <v>95</v>
      </c>
    </row>
    <row r="9" spans="1:8" x14ac:dyDescent="0.15">
      <c r="B9" s="5">
        <f t="shared" si="0"/>
        <v>6</v>
      </c>
      <c r="C9" s="45"/>
      <c r="D9" s="6" t="s">
        <v>112</v>
      </c>
      <c r="E9" s="33">
        <v>0</v>
      </c>
      <c r="F9" s="28">
        <v>150</v>
      </c>
      <c r="G9" s="7">
        <f>E9*F9/10000</f>
        <v>0</v>
      </c>
      <c r="H9" s="6" t="s">
        <v>124</v>
      </c>
    </row>
    <row r="10" spans="1:8" x14ac:dyDescent="0.15">
      <c r="B10" s="5">
        <f t="shared" si="0"/>
        <v>7</v>
      </c>
      <c r="C10" s="44" t="s">
        <v>114</v>
      </c>
      <c r="D10" s="6" t="s">
        <v>115</v>
      </c>
      <c r="E10" s="33">
        <v>0</v>
      </c>
      <c r="F10" s="6" t="s">
        <v>116</v>
      </c>
      <c r="G10" s="7" t="e">
        <f>LOOKUP(E10,#REF!,#REF!)</f>
        <v>#REF!</v>
      </c>
      <c r="H10" s="6" t="s">
        <v>125</v>
      </c>
    </row>
    <row r="11" spans="1:8" x14ac:dyDescent="0.15">
      <c r="B11" s="5">
        <f>B10+1</f>
        <v>8</v>
      </c>
      <c r="C11" s="46"/>
      <c r="D11" s="6" t="s">
        <v>23</v>
      </c>
      <c r="E11" s="34">
        <v>1</v>
      </c>
      <c r="F11" s="26">
        <v>1.5</v>
      </c>
      <c r="G11" s="7">
        <f>E11*F11</f>
        <v>1.5</v>
      </c>
      <c r="H11" s="6" t="s">
        <v>113</v>
      </c>
    </row>
    <row r="12" spans="1:8" x14ac:dyDescent="0.15">
      <c r="B12" s="5">
        <f t="shared" si="0"/>
        <v>9</v>
      </c>
      <c r="C12" s="46"/>
      <c r="D12" s="6" t="s">
        <v>117</v>
      </c>
      <c r="E12" s="34">
        <v>0</v>
      </c>
      <c r="F12" s="25">
        <v>4.5</v>
      </c>
      <c r="G12" s="7">
        <f>E12*F12</f>
        <v>0</v>
      </c>
      <c r="H12" s="6" t="s">
        <v>9</v>
      </c>
    </row>
    <row r="13" spans="1:8" x14ac:dyDescent="0.15">
      <c r="B13" s="5">
        <f t="shared" si="0"/>
        <v>10</v>
      </c>
      <c r="C13" s="46"/>
      <c r="D13" s="6" t="s">
        <v>118</v>
      </c>
      <c r="E13" s="36">
        <v>0</v>
      </c>
      <c r="F13" s="30">
        <v>4000</v>
      </c>
      <c r="G13" s="7">
        <f>E13*F13/10000</f>
        <v>0</v>
      </c>
      <c r="H13" s="6" t="s">
        <v>119</v>
      </c>
    </row>
    <row r="14" spans="1:8" x14ac:dyDescent="0.15">
      <c r="B14" s="5">
        <f t="shared" si="0"/>
        <v>11</v>
      </c>
      <c r="C14" s="46"/>
      <c r="D14" s="6" t="s">
        <v>24</v>
      </c>
      <c r="E14" s="37">
        <v>1</v>
      </c>
      <c r="F14" s="27">
        <v>20</v>
      </c>
      <c r="G14" s="7">
        <f>E14*F14</f>
        <v>20</v>
      </c>
      <c r="H14" s="6" t="s">
        <v>119</v>
      </c>
    </row>
    <row r="15" spans="1:8" x14ac:dyDescent="0.15">
      <c r="B15" s="5">
        <f t="shared" si="0"/>
        <v>12</v>
      </c>
      <c r="C15" s="46"/>
      <c r="D15" s="6" t="s">
        <v>120</v>
      </c>
      <c r="E15" s="37">
        <v>1</v>
      </c>
      <c r="F15" s="27">
        <v>10</v>
      </c>
      <c r="G15" s="7">
        <f>E15*F15</f>
        <v>10</v>
      </c>
      <c r="H15" s="6" t="s">
        <v>119</v>
      </c>
    </row>
    <row r="16" spans="1:8" x14ac:dyDescent="0.15">
      <c r="B16" s="5">
        <f t="shared" si="0"/>
        <v>13</v>
      </c>
      <c r="C16" s="45"/>
      <c r="D16" s="6" t="s">
        <v>121</v>
      </c>
      <c r="E16" s="35">
        <v>700</v>
      </c>
      <c r="F16" s="32">
        <v>200</v>
      </c>
      <c r="G16" s="7">
        <f>E16*F16/10000</f>
        <v>14</v>
      </c>
      <c r="H16" s="6" t="s">
        <v>113</v>
      </c>
    </row>
    <row r="17" spans="2:8" x14ac:dyDescent="0.15">
      <c r="B17" s="5">
        <f t="shared" si="0"/>
        <v>14</v>
      </c>
      <c r="C17" s="6" t="s">
        <v>25</v>
      </c>
      <c r="D17" s="6" t="s">
        <v>122</v>
      </c>
      <c r="E17" s="34">
        <v>0</v>
      </c>
      <c r="F17" s="29">
        <v>10</v>
      </c>
      <c r="G17" s="7">
        <f>E17*10</f>
        <v>0</v>
      </c>
      <c r="H17" s="6" t="s">
        <v>124</v>
      </c>
    </row>
    <row r="18" spans="2:8" x14ac:dyDescent="0.15">
      <c r="B18" s="23"/>
      <c r="C18" s="9" t="s">
        <v>100</v>
      </c>
      <c r="D18" s="24"/>
      <c r="E18" s="6" t="s">
        <v>116</v>
      </c>
      <c r="F18" s="6" t="s">
        <v>116</v>
      </c>
      <c r="G18" s="7" t="e">
        <f>SUM(G4:G17)</f>
        <v>#REF!</v>
      </c>
      <c r="H18" s="6" t="s">
        <v>116</v>
      </c>
    </row>
  </sheetData>
  <mergeCells count="3">
    <mergeCell ref="C5:C7"/>
    <mergeCell ref="C8:C9"/>
    <mergeCell ref="C10:C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Jack</cp:lastModifiedBy>
  <cp:lastPrinted>2019-07-29T02:29:53Z</cp:lastPrinted>
  <dcterms:created xsi:type="dcterms:W3CDTF">2018-10-29T01:16:57Z</dcterms:created>
  <dcterms:modified xsi:type="dcterms:W3CDTF">2019-07-29T02:32:47Z</dcterms:modified>
</cp:coreProperties>
</file>