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官窦村\"/>
    </mc:Choice>
  </mc:AlternateContent>
  <xr:revisionPtr revIDLastSave="0" documentId="13_ncr:1_{C82C7595-9297-4BDC-B1A4-D1C11183FA74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松蓢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6" l="1"/>
  <c r="B3" i="6"/>
  <c r="B4" i="6" s="1"/>
  <c r="B5" i="6" s="1"/>
  <c r="B6" i="6" s="1"/>
  <c r="B7" i="6" s="1"/>
  <c r="B8" i="6" s="1"/>
  <c r="B9" i="6" s="1"/>
  <c r="B10" i="6" s="1"/>
  <c r="B11" i="6" s="1"/>
  <c r="B12" i="6" s="1"/>
  <c r="B13" i="6" s="1"/>
  <c r="B14" i="6" s="1"/>
  <c r="B15" i="6" s="1"/>
  <c r="G4" i="6"/>
  <c r="G6" i="6"/>
  <c r="G7" i="6"/>
  <c r="G9" i="6"/>
  <c r="G10" i="6"/>
  <c r="G11" i="6"/>
  <c r="G14" i="6"/>
  <c r="G15" i="6"/>
  <c r="G16" i="6" l="1"/>
</calcChain>
</file>

<file path=xl/sharedStrings.xml><?xml version="1.0" encoding="utf-8"?>
<sst xmlns="http://schemas.openxmlformats.org/spreadsheetml/2006/main" count="183" uniqueCount="123">
  <si>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</si>
  <si>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</si>
  <si>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</si>
  <si>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</si>
  <si>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</si>
  <si>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</si>
  <si>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</si>
  <si>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</si>
  <si>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</si>
  <si>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</si>
  <si>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</si>
  <si>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</si>
  <si>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</si>
  <si>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</si>
  <si>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</si>
  <si>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</si>
  <si>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</si>
  <si>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</si>
  <si>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</si>
  <si>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</si>
  <si>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</si>
  <si>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</si>
  <si>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</si>
  <si>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</si>
  <si>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</si>
  <si>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</si>
  <si>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</si>
  <si>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</si>
  <si>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</si>
  <si>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</si>
  <si>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</si>
  <si>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</si>
  <si>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</si>
  <si>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</si>
  <si>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</si>
  <si>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</si>
  <si>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</si>
  <si>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</si>
  <si>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</si>
  <si>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</si>
  <si>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</si>
  <si>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</si>
  <si>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</si>
  <si>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</si>
  <si>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</si>
  <si>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</si>
  <si>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</si>
  <si>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</si>
  <si>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</si>
  <si>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</si>
  <si>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</si>
  <si>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</si>
  <si>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</si>
  <si>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</si>
  <si>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</si>
  <si>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</si>
  <si>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</si>
  <si>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</si>
  <si>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</si>
  <si>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</si>
  <si>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</si>
  <si>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</si>
  <si>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</si>
  <si>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</si>
  <si>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</si>
  <si>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</si>
  <si>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</si>
  <si>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</si>
  <si>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</si>
  <si>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</si>
  <si>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</si>
  <si>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</si>
  <si>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</si>
  <si>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</si>
  <si>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</si>
  <si>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</si>
  <si>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</si>
  <si>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</si>
  <si>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</si>
  <si>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</si>
  <si>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</si>
  <si>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</si>
  <si>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</si>
  <si>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</si>
  <si>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</si>
  <si>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</si>
  <si>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</si>
  <si>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</si>
  <si>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</si>
  <si>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</si>
  <si>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</si>
  <si>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</si>
  <si>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</si>
  <si>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</si>
  <si>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</si>
  <si>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</si>
  <si>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</si>
  <si>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</si>
  <si>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</si>
  <si>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</si>
  <si>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</si>
  <si>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</si>
  <si>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</si>
  <si>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</si>
  <si>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</si>
  <si>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</si>
  <si>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</si>
  <si>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</si>
  <si>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</si>
  <si>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30㎡，4.5万/座</t>
    <phoneticPr fontId="2" type="noConversion"/>
  </si>
  <si>
    <t>4000元/盏</t>
    <phoneticPr fontId="1" type="noConversion"/>
  </si>
  <si>
    <t>修缮维护</t>
    <phoneticPr fontId="2" type="noConversion"/>
  </si>
  <si>
    <t>巷道美化</t>
    <phoneticPr fontId="1" type="noConversion"/>
  </si>
  <si>
    <t>整村统筹建设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</si>
  <si>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</si>
  <si>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</si>
  <si>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排水管道</t>
    <phoneticPr fontId="1" type="noConversion"/>
  </si>
  <si>
    <t>200元/m</t>
    <phoneticPr fontId="2" type="noConversion"/>
  </si>
  <si>
    <t>自然村——官窦村</t>
    <phoneticPr fontId="1" type="noConversion"/>
  </si>
  <si>
    <t>现状整治，配置图书室、电子阅览室等功能</t>
    <phoneticPr fontId="2" type="noConversion"/>
  </si>
  <si>
    <t>保留现状</t>
    <phoneticPr fontId="2" type="noConversion"/>
  </si>
  <si>
    <t>——</t>
    <phoneticPr fontId="1" type="noConversion"/>
  </si>
  <si>
    <t>——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</si>
</sst>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zoomScale="115" zoomScaleNormal="115" workbookViewId="0">
      <selection activeCell="A17" sqref="A17:I323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4.75" style="12" customWidth="1"/>
    <col min="7" max="8" width="22.125" style="12" customWidth="1"/>
    <col min="9" max="16384" width="9" style="12"/>
  </cols>
  <sheetData>
    <row r="1" spans="1:8" x14ac:dyDescent="0.15">
      <c r="A1" s="12" t="s">
        <v>118</v>
      </c>
      <c r="B1" s="13" t="s">
        <v>79</v>
      </c>
      <c r="C1" s="13" t="s">
        <v>80</v>
      </c>
      <c r="D1" s="13" t="s">
        <v>81</v>
      </c>
      <c r="E1" s="13" t="s">
        <v>96</v>
      </c>
      <c r="F1" s="13" t="s">
        <v>101</v>
      </c>
      <c r="G1" s="13" t="s">
        <v>95</v>
      </c>
      <c r="H1" s="13" t="s">
        <v>82</v>
      </c>
    </row>
    <row r="2" spans="1:8" x14ac:dyDescent="0.15">
      <c r="B2" s="14">
        <v>1</v>
      </c>
      <c r="C2" s="15" t="s">
        <v>86</v>
      </c>
      <c r="D2" s="15" t="s">
        <v>86</v>
      </c>
      <c r="E2" s="15">
        <v>1000</v>
      </c>
      <c r="F2" s="15" t="s">
        <v>99</v>
      </c>
      <c r="G2" s="16">
        <f>E2*100/10000</f>
        <v>10</v>
      </c>
      <c r="H2" s="15" t="s">
        <v>91</v>
      </c>
    </row>
    <row r="3" spans="1:8" ht="24" x14ac:dyDescent="0.15">
      <c r="B3" s="14">
        <f>B2+1</f>
        <v>2</v>
      </c>
      <c r="C3" s="19" t="s">
        <v>27</v>
      </c>
      <c r="D3" s="15" t="s">
        <v>87</v>
      </c>
      <c r="E3" s="15">
        <v>1</v>
      </c>
      <c r="F3" s="15" t="s">
        <v>121</v>
      </c>
      <c r="G3" s="16">
        <v>10</v>
      </c>
      <c r="H3" s="15" t="s">
        <v>119</v>
      </c>
    </row>
    <row r="4" spans="1:8" ht="24" x14ac:dyDescent="0.15">
      <c r="B4" s="14">
        <f t="shared" ref="B4:B15" si="0">B3+1</f>
        <v>3</v>
      </c>
      <c r="C4" s="20"/>
      <c r="D4" s="15" t="s">
        <v>92</v>
      </c>
      <c r="E4" s="15">
        <v>5300</v>
      </c>
      <c r="F4" s="15" t="s">
        <v>100</v>
      </c>
      <c r="G4" s="16">
        <f>E4*100/10000</f>
        <v>53</v>
      </c>
      <c r="H4" s="15" t="s">
        <v>115</v>
      </c>
    </row>
    <row r="5" spans="1:8" ht="15" customHeight="1" x14ac:dyDescent="0.15">
      <c r="B5" s="14">
        <f t="shared" si="0"/>
        <v>4</v>
      </c>
      <c r="C5" s="21"/>
      <c r="D5" s="17" t="s">
        <v>114</v>
      </c>
      <c r="E5" s="15">
        <v>1</v>
      </c>
      <c r="F5" s="15" t="s">
        <v>122</v>
      </c>
      <c r="G5" s="16">
        <v>0</v>
      </c>
      <c r="H5" s="15" t="s">
        <v>120</v>
      </c>
    </row>
    <row r="6" spans="1:8" x14ac:dyDescent="0.15">
      <c r="B6" s="14">
        <f t="shared" si="0"/>
        <v>5</v>
      </c>
      <c r="C6" s="19" t="s">
        <v>36</v>
      </c>
      <c r="D6" s="15" t="s">
        <v>89</v>
      </c>
      <c r="E6" s="15">
        <v>1</v>
      </c>
      <c r="F6" s="15" t="s">
        <v>105</v>
      </c>
      <c r="G6" s="16">
        <f>E6*2</f>
        <v>2</v>
      </c>
      <c r="H6" s="15" t="s">
        <v>91</v>
      </c>
    </row>
    <row r="7" spans="1:8" x14ac:dyDescent="0.15">
      <c r="B7" s="14">
        <f t="shared" si="0"/>
        <v>6</v>
      </c>
      <c r="C7" s="21"/>
      <c r="D7" s="15" t="s">
        <v>88</v>
      </c>
      <c r="E7" s="15">
        <v>1700</v>
      </c>
      <c r="F7" s="15" t="s">
        <v>102</v>
      </c>
      <c r="G7" s="16">
        <f>E7*150/10000</f>
        <v>25.5</v>
      </c>
      <c r="H7" s="15" t="s">
        <v>91</v>
      </c>
    </row>
    <row r="8" spans="1:8" x14ac:dyDescent="0.15">
      <c r="B8" s="14">
        <f t="shared" si="0"/>
        <v>7</v>
      </c>
      <c r="C8" s="19" t="s">
        <v>94</v>
      </c>
      <c r="D8" s="15" t="s">
        <v>85</v>
      </c>
      <c r="E8" s="15">
        <v>1</v>
      </c>
      <c r="F8" s="15" t="s">
        <v>83</v>
      </c>
      <c r="G8" s="16">
        <v>0</v>
      </c>
      <c r="H8" s="15" t="s">
        <v>120</v>
      </c>
    </row>
    <row r="9" spans="1:8" x14ac:dyDescent="0.15">
      <c r="B9" s="14">
        <f t="shared" si="0"/>
        <v>8</v>
      </c>
      <c r="C9" s="20"/>
      <c r="D9" s="15" t="s">
        <v>84</v>
      </c>
      <c r="E9" s="15">
        <v>1</v>
      </c>
      <c r="F9" s="15" t="s">
        <v>103</v>
      </c>
      <c r="G9" s="16">
        <f>E9*3</f>
        <v>3</v>
      </c>
      <c r="H9" s="15" t="s">
        <v>91</v>
      </c>
    </row>
    <row r="10" spans="1:8" x14ac:dyDescent="0.15">
      <c r="B10" s="14">
        <f t="shared" si="0"/>
        <v>9</v>
      </c>
      <c r="C10" s="20"/>
      <c r="D10" s="15" t="s">
        <v>90</v>
      </c>
      <c r="E10" s="15">
        <v>3</v>
      </c>
      <c r="F10" s="15" t="s">
        <v>109</v>
      </c>
      <c r="G10" s="16">
        <f>E10*4.5</f>
        <v>13.5</v>
      </c>
      <c r="H10" s="15" t="s">
        <v>91</v>
      </c>
    </row>
    <row r="11" spans="1:8" x14ac:dyDescent="0.15">
      <c r="B11" s="14">
        <f t="shared" si="0"/>
        <v>10</v>
      </c>
      <c r="C11" s="20"/>
      <c r="D11" s="15" t="s">
        <v>108</v>
      </c>
      <c r="E11" s="15">
        <v>40</v>
      </c>
      <c r="F11" s="15" t="s">
        <v>110</v>
      </c>
      <c r="G11" s="16">
        <f>E11*0.4</f>
        <v>16</v>
      </c>
      <c r="H11" s="15" t="s">
        <v>113</v>
      </c>
    </row>
    <row r="12" spans="1:8" x14ac:dyDescent="0.15">
      <c r="B12" s="14">
        <f t="shared" si="0"/>
        <v>11</v>
      </c>
      <c r="C12" s="20"/>
      <c r="D12" s="15" t="s">
        <v>20</v>
      </c>
      <c r="E12" s="15" t="s">
        <v>83</v>
      </c>
      <c r="F12" s="15" t="s">
        <v>107</v>
      </c>
      <c r="G12" s="16">
        <v>20</v>
      </c>
      <c r="H12" s="15" t="s">
        <v>113</v>
      </c>
    </row>
    <row r="13" spans="1:8" x14ac:dyDescent="0.15">
      <c r="B13" s="14">
        <f t="shared" si="0"/>
        <v>12</v>
      </c>
      <c r="C13" s="21"/>
      <c r="D13" s="15" t="s">
        <v>112</v>
      </c>
      <c r="E13" s="15" t="s">
        <v>83</v>
      </c>
      <c r="F13" s="15" t="s">
        <v>106</v>
      </c>
      <c r="G13" s="16">
        <v>10</v>
      </c>
      <c r="H13" s="15" t="s">
        <v>113</v>
      </c>
    </row>
    <row r="14" spans="1:8" x14ac:dyDescent="0.15">
      <c r="B14" s="14">
        <f t="shared" si="0"/>
        <v>13</v>
      </c>
      <c r="C14" s="18"/>
      <c r="D14" s="15" t="s">
        <v>116</v>
      </c>
      <c r="E14" s="15">
        <v>3060</v>
      </c>
      <c r="F14" s="15" t="s">
        <v>117</v>
      </c>
      <c r="G14" s="16">
        <f>E14*200/10000</f>
        <v>61.2</v>
      </c>
      <c r="H14" s="15" t="s">
        <v>91</v>
      </c>
    </row>
    <row r="15" spans="1:8" x14ac:dyDescent="0.15">
      <c r="B15" s="14">
        <f t="shared" si="0"/>
        <v>14</v>
      </c>
      <c r="C15" s="15" t="s">
        <v>93</v>
      </c>
      <c r="D15" s="15" t="s">
        <v>98</v>
      </c>
      <c r="E15" s="15">
        <v>1</v>
      </c>
      <c r="F15" s="15" t="s">
        <v>104</v>
      </c>
      <c r="G15" s="16">
        <f>E15*10</f>
        <v>10</v>
      </c>
      <c r="H15" s="15" t="s">
        <v>111</v>
      </c>
    </row>
    <row r="16" spans="1:8" x14ac:dyDescent="0.15">
      <c r="B16" s="22" t="s">
        <v>97</v>
      </c>
      <c r="C16" s="23"/>
      <c r="D16" s="24"/>
      <c r="E16" s="15" t="s">
        <v>83</v>
      </c>
      <c r="F16" s="15" t="s">
        <v>83</v>
      </c>
      <c r="G16" s="16">
        <f>SUM(G2:G15)</f>
        <v>234.2</v>
      </c>
      <c r="H16" s="15" t="s">
        <v>83</v>
      </c>
    </row>
    <row r="17" ht="15" customHeight="1" x14ac:dyDescent="0.15"/>
    <row r="20" ht="13.5" customHeight="1" x14ac:dyDescent="0.15"/>
    <row r="21" ht="16.5" customHeight="1" x14ac:dyDescent="0.15"/>
    <row r="27" ht="16.5" customHeight="1" x14ac:dyDescent="0.15"/>
    <row r="28" ht="15.75" customHeight="1" x14ac:dyDescent="0.15"/>
    <row r="29" ht="34.5" customHeight="1" x14ac:dyDescent="0.15"/>
    <row r="30" ht="27.75" customHeight="1" x14ac:dyDescent="0.15"/>
    <row r="31" ht="15" customHeight="1" x14ac:dyDescent="0.15"/>
    <row r="32" ht="15" customHeight="1" x14ac:dyDescent="0.15"/>
    <row r="33" ht="12.75" customHeight="1" x14ac:dyDescent="0.15"/>
  </sheetData>
  <mergeCells count="4">
    <mergeCell ref="C8:C13"/>
    <mergeCell ref="C6:C7"/>
    <mergeCell ref="C3:C5"/>
    <mergeCell ref="B16:D16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25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25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25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25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6" t="s">
        <v>14</v>
      </c>
      <c r="G9" s="4" t="s">
        <v>15</v>
      </c>
      <c r="H9" s="4" t="s">
        <v>16</v>
      </c>
      <c r="I9" s="28" t="s">
        <v>17</v>
      </c>
      <c r="J9" s="26"/>
      <c r="K9" s="5" t="s">
        <v>18</v>
      </c>
    </row>
    <row r="10" spans="5:11" x14ac:dyDescent="0.15">
      <c r="E10" s="3">
        <v>6</v>
      </c>
      <c r="F10" s="27"/>
      <c r="G10" s="4" t="s">
        <v>19</v>
      </c>
      <c r="H10" s="4" t="s">
        <v>9</v>
      </c>
      <c r="I10" s="29"/>
      <c r="J10" s="27"/>
      <c r="K10" s="5" t="s">
        <v>18</v>
      </c>
    </row>
    <row r="11" spans="5:11" x14ac:dyDescent="0.15">
      <c r="E11" s="3">
        <v>7</v>
      </c>
      <c r="F11" s="26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27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6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30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30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30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30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30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30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27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6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30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27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6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30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30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30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30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30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27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6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30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30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30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27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F14:F21"/>
    <mergeCell ref="F32:F36"/>
    <mergeCell ref="F22:F24"/>
    <mergeCell ref="F25:F31"/>
    <mergeCell ref="F5:F8"/>
    <mergeCell ref="F9:F10"/>
    <mergeCell ref="I9:I10"/>
    <mergeCell ref="F11:F12"/>
    <mergeCell ref="J9:J10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松蓢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2019-07-29T06:39:43Z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