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洛村\"/>
    </mc:Choice>
  </mc:AlternateContent>
  <xr:revisionPtr revIDLastSave="0" documentId="8_{BBA98704-34BF-4C66-88E8-C1800C81BAA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5" i="6"/>
  <c r="G9" i="6"/>
  <c r="G7" i="6"/>
  <c r="G6" i="6"/>
  <c r="G5" i="6"/>
  <c r="G4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<sst xmlns="http://schemas.openxmlformats.org/spreadsheetml/2006/main" count="183" uniqueCount="122">
  <si>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</si>
  <si>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</si>
  <si>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</si>
  <si>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</si>
  <si>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</si>
  <si>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</si>
  <si>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</si>
  <si>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</si>
  <si>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</si>
  <si>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</si>
  <si>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</si>
  <si>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</si>
  <si>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</si>
  <si>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</si>
  <si>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</si>
  <si>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</si>
  <si>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</si>
  <si>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</si>
  <si>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</si>
  <si>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</si>
  <si>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</si>
  <si>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</si>
  <si>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</si>
  <si>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</si>
  <si>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</si>
  <si>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</si>
  <si>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</si>
  <si>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</si>
  <si>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</si>
  <si>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</si>
  <si>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</si>
  <si>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</si>
  <si>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</si>
  <si>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</si>
  <si>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</si>
  <si>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</si>
  <si>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</si>
  <si>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</si>
  <si>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</si>
  <si>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</si>
  <si>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</si>
  <si>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</si>
  <si>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</si>
  <si>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</si>
  <si>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</si>
  <si>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</si>
  <si>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</si>
  <si>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</si>
  <si>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</si>
  <si>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</si>
  <si>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</si>
  <si>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</si>
  <si>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</si>
  <si>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</si>
  <si>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</si>
  <si>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</si>
  <si>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</si>
  <si>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</si>
  <si>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</si>
  <si>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</si>
  <si>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</si>
  <si>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</si>
  <si>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</si>
  <si>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</si>
  <si>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</si>
  <si>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</si>
  <si>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</si>
  <si>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</si>
  <si>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</si>
  <si>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</si>
  <si>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</si>
  <si>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</si>
  <si>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</si>
  <si>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</si>
  <si>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</si>
  <si>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</si>
  <si>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</si>
  <si>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</si>
  <si>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</si>
  <si>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</si>
  <si>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</si>
  <si>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</si>
  <si>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</si>
  <si>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</si>
  <si>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</si>
  <si>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</si>
  <si>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</si>
  <si>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</si>
  <si>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</si>
  <si>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</si>
  <si>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</si>
  <si>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</si>
  <si>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</si>
  <si>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</si>
  <si>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</si>
  <si>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</si>
  <si>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</si>
  <si>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</si>
  <si>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</si>
  <si>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</si>
  <si>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</si>
  <si>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</si>
  <si>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</si>
  <si>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</si>
  <si>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</si>
  <si>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</si>
  <si>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</si>
  <si>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</si>
  <si>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</si>
  <si>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</si>
  <si>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</si>
  <si>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</si>
  <si>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</si>
  <si>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</si>
  <si>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</si>
  <si>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</si>
  <si>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</si>
  <si>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</si>
  <si>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自然村——福新村</t>
    <phoneticPr fontId="1" type="noConversion"/>
  </si>
  <si>
    <t>——</t>
    <phoneticPr fontId="2" type="noConversion"/>
  </si>
  <si>
    <t>保留现状</t>
    <phoneticPr fontId="2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</si>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</sst>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I428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0.375" style="12" customWidth="1"/>
    <col min="7" max="7" width="19.25" style="12" customWidth="1"/>
    <col min="8" max="8" width="24.87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118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71</v>
      </c>
      <c r="G3" s="16"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2380</v>
      </c>
      <c r="F4" s="15" t="s">
        <v>100</v>
      </c>
      <c r="G4" s="16">
        <f>E4*100/10000</f>
        <v>23.8</v>
      </c>
      <c r="H4" s="15" t="s">
        <v>115</v>
      </c>
    </row>
    <row r="5" spans="1:8" ht="15" customHeight="1" x14ac:dyDescent="0.15">
      <c r="B5" s="14">
        <f t="shared" si="0"/>
        <v>4</v>
      </c>
      <c r="C5" s="20"/>
      <c r="D5" s="17" t="s">
        <v>114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400</v>
      </c>
      <c r="F7" s="15" t="s">
        <v>102</v>
      </c>
      <c r="G7" s="16">
        <f>E7*150/10000</f>
        <v>6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119</v>
      </c>
      <c r="G10" s="16"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8</v>
      </c>
      <c r="F11" s="15" t="s">
        <v>110</v>
      </c>
      <c r="G11" s="16">
        <f>E11*0.4</f>
        <v>3.2</v>
      </c>
      <c r="H11" s="15" t="s">
        <v>113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19"/>
      <c r="D13" s="15" t="s">
        <v>112</v>
      </c>
      <c r="E13" s="15" t="s">
        <v>83</v>
      </c>
      <c r="F13" s="15" t="s">
        <v>107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20"/>
      <c r="D14" s="15" t="s">
        <v>116</v>
      </c>
      <c r="E14" s="15">
        <v>700</v>
      </c>
      <c r="F14" s="15" t="s">
        <v>117</v>
      </c>
      <c r="G14" s="16">
        <f>E14*200/10000</f>
        <v>14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111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97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