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13_ncr:1_{BA200309-F8FC-4CD3-9FF9-82553BCD9146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8" l="1"/>
  <c r="G2" i="8" s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 l="1"/>
  <c r="G4" i="2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<sst xmlns="http://schemas.openxmlformats.org/spreadsheetml/2006/main" count="232" uniqueCount="135">
  <si>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</si>
  <si>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</si>
  <si>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</si>
  <si>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</si>
  <si>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</si>
  <si>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</si>
  <si>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</si>
  <si>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</si>
  <si>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</si>
  <si>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</si>
  <si>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</si>
  <si>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</si>
  <si>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</si>
  <si>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</si>
  <si>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</si>
  <si>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</si>
  <si>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</si>
  <si>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</si>
  <si>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</si>
  <si>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</si>
  <si>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</si>
  <si>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</si>
  <si>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</si>
  <si>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</si>
  <si>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</si>
  <si>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</si>
  <si>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</si>
  <si>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</si>
  <si>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</si>
  <si>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</si>
  <si>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</si>
  <si>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</si>
  <si>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</si>
  <si>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</si>
  <si>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</si>
  <si>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</si>
  <si>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</si>
  <si>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</si>
  <si>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</si>
  <si>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</si>
  <si>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</si>
  <si>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</si>
  <si>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</si>
  <si>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</si>
  <si>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</si>
  <si>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</si>
  <si>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</si>
  <si>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</si>
  <si>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</si>
  <si>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</si>
  <si>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</si>
  <si>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</si>
  <si>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</si>
  <si>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</si>
  <si>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</si>
  <si>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</si>
  <si>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</si>
  <si>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</si>
  <si>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</si>
  <si>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</si>
  <si>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</si>
  <si>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</si>
  <si>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</si>
  <si>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</si>
  <si>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</si>
  <si>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</si>
  <si>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</si>
  <si>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</si>
  <si>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</si>
  <si>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</si>
  <si>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</si>
  <si>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</si>
  <si>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</si>
  <si>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</si>
  <si>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</si>
  <si>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</si>
  <si>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</si>
  <si>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</si>
  <si>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</si>
  <si>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</si>
  <si>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</si>
  <si>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</si>
  <si>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</si>
  <si>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</si>
  <si>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</si>
  <si>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</si>
  <si>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</si>
  <si>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</si>
  <si>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</si>
  <si>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</si>
  <si>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</si>
  <si>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设施完善</t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</si>
  <si>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</si>
  <si>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</si>
  <si>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</si>
  <si>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</si>
  <si>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绿化美化</t>
  </si>
  <si>
    <t>环境治理</t>
    <phoneticPr fontId="2" type="noConversion"/>
  </si>
  <si>
    <t>排水管道</t>
    <phoneticPr fontId="7" type="noConversion"/>
  </si>
  <si>
    <t>整村统筹建设</t>
    <phoneticPr fontId="7" type="noConversion"/>
  </si>
  <si>
    <t>农房整治</t>
  </si>
  <si>
    <t>历史文化保护</t>
  </si>
  <si>
    <t>历史建筑/传统风貌建筑</t>
    <phoneticPr fontId="2" type="noConversion"/>
  </si>
  <si>
    <t>修缮维护</t>
    <phoneticPr fontId="2" type="noConversion"/>
  </si>
  <si>
    <t>总计</t>
  </si>
  <si>
    <t>自然村——锦安</t>
    <phoneticPr fontId="7" type="noConversion"/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</si>
  <si>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</si>
  <si>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</si>
  <si>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</si>
  <si>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</si>
  <si>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</si>
  <si>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</si>
  <si>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</si>
  <si>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</si>
  <si>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</si>
  <si>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</si>
  <si>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</si>
  <si>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</si>
  <si>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</si>
  <si>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</si>
  <si>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</si>
  <si>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</si>
  <si>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</si>
  <si>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</si>
  <si>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</si>
  <si>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</si>
  <si>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</si>
  <si>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</si>
  <si>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</si>
  <si>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规划新建，按人口确定规模</t>
    <phoneticPr fontId="2" type="noConversion"/>
  </si>
  <si>
    <t>——</t>
    <phoneticPr fontId="2" type="noConversion"/>
  </si>
  <si>
    <t>规划新建</t>
    <phoneticPr fontId="2" type="noConversion"/>
  </si>
  <si>
    <t>村道亮化</t>
    <phoneticPr fontId="7" type="noConversion"/>
  </si>
  <si>
    <t>整村统筹建设</t>
    <phoneticPr fontId="7" type="noConversion"/>
  </si>
  <si>
    <t>巷道美化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</si>
</sst>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workbookViewId="0">
      <pane xSplit="2" topLeftCell="I1" activePane="topRight" state="frozen"/>
      <selection pane="topRight" activeCell="T4" sqref="T4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128</v>
      </c>
      <c r="D3" s="2" t="s">
        <v>124</v>
      </c>
      <c r="E3" s="2" t="s">
        <v>124</v>
      </c>
      <c r="F3" s="2" t="s">
        <v>124</v>
      </c>
      <c r="G3" s="2" t="s">
        <v>124</v>
      </c>
      <c r="H3" s="2" t="s">
        <v>124</v>
      </c>
      <c r="I3" s="2" t="s">
        <v>124</v>
      </c>
      <c r="J3" s="2" t="s">
        <v>124</v>
      </c>
      <c r="K3" s="2" t="s">
        <v>124</v>
      </c>
      <c r="L3" s="9" t="s">
        <v>108</v>
      </c>
      <c r="M3" s="2" t="s">
        <v>125</v>
      </c>
      <c r="N3" s="9" t="s">
        <v>126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112</v>
      </c>
      <c r="E5" s="9" t="s">
        <v>113</v>
      </c>
      <c r="F5" s="10" t="s">
        <v>114</v>
      </c>
      <c r="G5" s="9" t="s">
        <v>117</v>
      </c>
      <c r="H5" s="10" t="s">
        <v>118</v>
      </c>
      <c r="I5" s="9" t="s">
        <v>115</v>
      </c>
      <c r="J5" s="9" t="s">
        <v>119</v>
      </c>
      <c r="K5" s="9" t="s">
        <v>120</v>
      </c>
      <c r="L5" s="9" t="s">
        <v>110</v>
      </c>
      <c r="M5" s="8" t="s">
        <v>43</v>
      </c>
      <c r="N5" s="9" t="s">
        <v>122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116</v>
      </c>
      <c r="J8" s="8" t="s">
        <v>127</v>
      </c>
      <c r="K8" s="9" t="s">
        <v>121</v>
      </c>
      <c r="L8" s="9" t="s">
        <v>109</v>
      </c>
      <c r="M8" s="8" t="s">
        <v>42</v>
      </c>
      <c r="N8" s="9" t="s">
        <v>123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111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107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106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tabSelected="1" workbookViewId="0">
      <selection activeCell="A17" sqref="A17:H271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105</v>
      </c>
      <c r="B1" s="16" t="s">
        <v>8</v>
      </c>
      <c r="C1" s="16" t="s">
        <v>83</v>
      </c>
      <c r="D1" s="16" t="s">
        <v>84</v>
      </c>
      <c r="E1" s="16" t="s">
        <v>85</v>
      </c>
      <c r="F1" s="16" t="s">
        <v>86</v>
      </c>
      <c r="G1" s="16" t="s">
        <v>87</v>
      </c>
      <c r="H1" s="16" t="s">
        <v>88</v>
      </c>
    </row>
    <row r="2" spans="1:8" x14ac:dyDescent="0.15">
      <c r="B2" s="17">
        <v>1</v>
      </c>
      <c r="C2" s="18" t="s">
        <v>89</v>
      </c>
      <c r="D2" s="18" t="s">
        <v>89</v>
      </c>
      <c r="E2" s="28">
        <f>400*4+90*3.5</f>
        <v>1915</v>
      </c>
      <c r="F2" s="29">
        <v>100</v>
      </c>
      <c r="G2" s="19">
        <f>E2*F2/10000</f>
        <v>19.149999999999999</v>
      </c>
      <c r="H2" s="18" t="s">
        <v>130</v>
      </c>
    </row>
    <row r="3" spans="1:8" ht="24" x14ac:dyDescent="0.15">
      <c r="B3" s="17">
        <f>B2+1</f>
        <v>2</v>
      </c>
      <c r="C3" s="44" t="s">
        <v>91</v>
      </c>
      <c r="D3" s="18" t="s">
        <v>24</v>
      </c>
      <c r="E3" s="30">
        <v>0</v>
      </c>
      <c r="F3" s="31">
        <v>30</v>
      </c>
      <c r="G3" s="19">
        <f>E3*F3</f>
        <v>0</v>
      </c>
      <c r="H3" s="18" t="s">
        <v>92</v>
      </c>
    </row>
    <row r="4" spans="1:8" ht="24" x14ac:dyDescent="0.15">
      <c r="B4" s="17">
        <f t="shared" ref="B4:B15" si="0">B3+1</f>
        <v>3</v>
      </c>
      <c r="C4" s="46"/>
      <c r="D4" s="18" t="s">
        <v>93</v>
      </c>
      <c r="E4" s="28">
        <v>3200</v>
      </c>
      <c r="F4" s="29">
        <v>100</v>
      </c>
      <c r="G4" s="19">
        <f>E4*F4/10000</f>
        <v>32</v>
      </c>
      <c r="H4" s="18" t="s">
        <v>94</v>
      </c>
    </row>
    <row r="5" spans="1:8" x14ac:dyDescent="0.15">
      <c r="B5" s="17">
        <f t="shared" si="0"/>
        <v>4</v>
      </c>
      <c r="C5" s="45"/>
      <c r="D5" s="20" t="s">
        <v>95</v>
      </c>
      <c r="E5" s="30">
        <v>1</v>
      </c>
      <c r="F5" s="32">
        <v>5</v>
      </c>
      <c r="G5" s="19">
        <f>E5*F5</f>
        <v>5</v>
      </c>
      <c r="H5" s="18" t="s">
        <v>90</v>
      </c>
    </row>
    <row r="6" spans="1:8" x14ac:dyDescent="0.15">
      <c r="B6" s="17">
        <f t="shared" si="0"/>
        <v>5</v>
      </c>
      <c r="C6" s="44" t="s">
        <v>96</v>
      </c>
      <c r="D6" s="18" t="s">
        <v>27</v>
      </c>
      <c r="E6" s="30">
        <v>1</v>
      </c>
      <c r="F6" s="32">
        <v>2</v>
      </c>
      <c r="G6" s="19">
        <f>E6*F6</f>
        <v>2</v>
      </c>
      <c r="H6" s="18" t="s">
        <v>90</v>
      </c>
    </row>
    <row r="7" spans="1:8" x14ac:dyDescent="0.15">
      <c r="B7" s="17">
        <f t="shared" si="0"/>
        <v>6</v>
      </c>
      <c r="C7" s="45"/>
      <c r="D7" s="18" t="s">
        <v>28</v>
      </c>
      <c r="E7" s="28">
        <v>4600</v>
      </c>
      <c r="F7" s="29">
        <v>150</v>
      </c>
      <c r="G7" s="19">
        <f>E7*F7/10000</f>
        <v>69</v>
      </c>
      <c r="H7" s="18" t="s">
        <v>90</v>
      </c>
    </row>
    <row r="8" spans="1:8" x14ac:dyDescent="0.15">
      <c r="B8" s="17">
        <f t="shared" si="0"/>
        <v>7</v>
      </c>
      <c r="C8" s="44" t="s">
        <v>97</v>
      </c>
      <c r="D8" s="18" t="s">
        <v>29</v>
      </c>
      <c r="E8" s="28">
        <v>10</v>
      </c>
      <c r="F8" s="18" t="s">
        <v>40</v>
      </c>
      <c r="G8" s="19" t="e">
        <f>LOOKUP(E8,#REF!,#REF!)</f>
        <v>#REF!</v>
      </c>
      <c r="H8" s="18" t="s">
        <v>129</v>
      </c>
    </row>
    <row r="9" spans="1:8" x14ac:dyDescent="0.15">
      <c r="B9" s="17">
        <f t="shared" si="0"/>
        <v>8</v>
      </c>
      <c r="C9" s="46"/>
      <c r="D9" s="18" t="s">
        <v>30</v>
      </c>
      <c r="E9" s="30">
        <v>1</v>
      </c>
      <c r="F9" s="34">
        <v>1.5</v>
      </c>
      <c r="G9" s="19">
        <f>E9*F9</f>
        <v>1.5</v>
      </c>
      <c r="H9" s="18" t="s">
        <v>90</v>
      </c>
    </row>
    <row r="10" spans="1:8" x14ac:dyDescent="0.15">
      <c r="B10" s="17">
        <f t="shared" si="0"/>
        <v>9</v>
      </c>
      <c r="C10" s="46"/>
      <c r="D10" s="18" t="s">
        <v>31</v>
      </c>
      <c r="E10" s="30">
        <v>1</v>
      </c>
      <c r="F10" s="35">
        <v>4.5</v>
      </c>
      <c r="G10" s="19">
        <f>E10*F10</f>
        <v>4.5</v>
      </c>
      <c r="H10" s="18" t="s">
        <v>131</v>
      </c>
    </row>
    <row r="11" spans="1:8" x14ac:dyDescent="0.15">
      <c r="B11" s="17">
        <f t="shared" si="0"/>
        <v>10</v>
      </c>
      <c r="C11" s="46"/>
      <c r="D11" s="18" t="s">
        <v>132</v>
      </c>
      <c r="E11" s="36">
        <v>11</v>
      </c>
      <c r="F11" s="37">
        <v>4000</v>
      </c>
      <c r="G11" s="19">
        <f>E11*F11/10000</f>
        <v>4.4000000000000004</v>
      </c>
      <c r="H11" s="18" t="s">
        <v>99</v>
      </c>
    </row>
    <row r="12" spans="1:8" x14ac:dyDescent="0.15">
      <c r="B12" s="17">
        <f t="shared" si="0"/>
        <v>11</v>
      </c>
      <c r="C12" s="46"/>
      <c r="D12" s="18" t="s">
        <v>100</v>
      </c>
      <c r="E12" s="38">
        <v>1</v>
      </c>
      <c r="F12" s="39">
        <v>20</v>
      </c>
      <c r="G12" s="19">
        <f>E12*F12</f>
        <v>20</v>
      </c>
      <c r="H12" s="18" t="s">
        <v>133</v>
      </c>
    </row>
    <row r="13" spans="1:8" x14ac:dyDescent="0.15">
      <c r="B13" s="17">
        <f t="shared" si="0"/>
        <v>12</v>
      </c>
      <c r="C13" s="46"/>
      <c r="D13" s="18" t="s">
        <v>134</v>
      </c>
      <c r="E13" s="38">
        <v>1</v>
      </c>
      <c r="F13" s="39">
        <v>10</v>
      </c>
      <c r="G13" s="19">
        <f>E13*F13</f>
        <v>10</v>
      </c>
      <c r="H13" s="18" t="s">
        <v>99</v>
      </c>
    </row>
    <row r="14" spans="1:8" x14ac:dyDescent="0.15">
      <c r="B14" s="17">
        <f t="shared" si="0"/>
        <v>13</v>
      </c>
      <c r="C14" s="45"/>
      <c r="D14" s="18" t="s">
        <v>98</v>
      </c>
      <c r="E14" s="33">
        <v>700</v>
      </c>
      <c r="F14" s="40">
        <v>200</v>
      </c>
      <c r="G14" s="19">
        <f>E14*F14/10000</f>
        <v>14</v>
      </c>
      <c r="H14" s="18" t="s">
        <v>90</v>
      </c>
    </row>
    <row r="15" spans="1:8" x14ac:dyDescent="0.15">
      <c r="B15" s="17">
        <f t="shared" si="0"/>
        <v>14</v>
      </c>
      <c r="C15" s="18" t="s">
        <v>101</v>
      </c>
      <c r="D15" s="18" t="s">
        <v>102</v>
      </c>
      <c r="E15" s="30">
        <v>0</v>
      </c>
      <c r="F15" s="32">
        <v>10</v>
      </c>
      <c r="G15" s="19">
        <f>E15*10</f>
        <v>0</v>
      </c>
      <c r="H15" s="18" t="s">
        <v>103</v>
      </c>
    </row>
    <row r="16" spans="1:8" x14ac:dyDescent="0.15">
      <c r="B16" s="22"/>
      <c r="C16" s="21" t="s">
        <v>104</v>
      </c>
      <c r="D16" s="23"/>
      <c r="E16" s="18" t="s">
        <v>40</v>
      </c>
      <c r="F16" s="18" t="s">
        <v>40</v>
      </c>
      <c r="G16" s="19" t="e">
        <f>SUM(G2:G15)</f>
        <v>#REF!</v>
      </c>
      <c r="H16" s="18" t="s">
        <v>40</v>
      </c>
    </row>
  </sheetData>
  <mergeCells count="3">
    <mergeCell ref="C3:C5"/>
    <mergeCell ref="C6:C7"/>
    <mergeCell ref="C8:C1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2019-07-29T03:11:33Z</dcterms:modified>
</cp:coreProperties>
</file>