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新围村\"/>
    </mc:Choice>
  </mc:AlternateContent>
  <xr:revisionPtr revIDLastSave="0" documentId="8_{E2CADFBE-7C39-4A88-99F5-0CF3661F5365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新围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B9" i="6" s="1"/>
  <c r="B10" i="6" s="1"/>
  <c r="B11" i="6" s="1"/>
  <c r="B12" i="6" s="1"/>
  <c r="B13" i="6" s="1"/>
  <c r="B14" i="6" s="1"/>
  <c r="B15" i="6" s="1"/>
  <c r="G9" i="6"/>
  <c r="G10" i="6"/>
  <c r="G11" i="6"/>
  <c r="G14" i="6"/>
  <c r="G15" i="6"/>
  <c r="G16" i="6" l="1"/>
</calcChain>
</file>

<file path=xl/sharedStrings.xml><?xml version="1.0" encoding="utf-8"?>
<sst xmlns="http://schemas.openxmlformats.org/spreadsheetml/2006/main" count="183" uniqueCount="123">
  <si>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</si>
  <si>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</si>
  <si>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</si>
  <si>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</si>
  <si>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</si>
  <si>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</si>
  <si>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</si>
  <si>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</si>
  <si>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</si>
  <si>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</si>
  <si>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</si>
  <si>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</si>
  <si>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</si>
  <si>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</si>
  <si>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</si>
  <si>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</si>
  <si>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</si>
  <si>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</si>
  <si>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</si>
  <si>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</si>
  <si>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</si>
  <si>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</si>
  <si>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</si>
  <si>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</si>
  <si>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</si>
  <si>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</si>
  <si>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</si>
  <si>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</si>
  <si>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</si>
  <si>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</si>
  <si>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</si>
  <si>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</si>
  <si>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</si>
  <si>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</si>
  <si>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</si>
  <si>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</si>
  <si>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</si>
  <si>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</si>
  <si>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</si>
  <si>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</si>
  <si>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</si>
  <si>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</si>
  <si>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</si>
  <si>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</si>
  <si>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</si>
  <si>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</si>
  <si>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</si>
  <si>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</si>
  <si>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</si>
  <si>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</si>
  <si>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</si>
  <si>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</si>
  <si>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</si>
  <si>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</si>
  <si>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</si>
  <si>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</si>
  <si>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</si>
  <si>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</si>
  <si>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</si>
  <si>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</si>
  <si>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</si>
  <si>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</si>
  <si>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</si>
  <si>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</si>
  <si>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</si>
  <si>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</si>
  <si>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</si>
  <si>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</si>
  <si>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</si>
  <si>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</si>
  <si>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</si>
  <si>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</si>
  <si>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</si>
  <si>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</si>
  <si>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</si>
  <si>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</si>
  <si>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</si>
  <si>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</si>
  <si>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</si>
  <si>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</si>
  <si>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</si>
  <si>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</si>
  <si>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</si>
  <si>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</si>
  <si>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</si>
  <si>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</si>
  <si>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</si>
  <si>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</si>
  <si>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</si>
  <si>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</si>
  <si>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</si>
  <si>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</si>
  <si>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</si>
  <si>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</si>
  <si>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</si>
  <si>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</si>
  <si>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</si>
  <si>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</si>
  <si>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</si>
  <si>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</si>
  <si>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</si>
  <si>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</si>
  <si>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</si>
  <si>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</si>
  <si>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</si>
  <si>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</si>
  <si>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</si>
  <si>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</si>
  <si>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</si>
  <si>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</si>
  <si>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</si>
  <si>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</si>
  <si>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</si>
  <si>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</si>
  <si>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</si>
  <si>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</si>
  <si>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</si>
  <si>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</si>
  <si>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</si>
  <si>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</si>
  <si>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现状保留</t>
    <phoneticPr fontId="2" type="noConversion"/>
  </si>
  <si>
    <t>现状保留，配置图书室、电子阅览室等功能</t>
    <phoneticPr fontId="2" type="noConversion"/>
  </si>
  <si>
    <t>自然村——新围村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</si>
</sst>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="115" zoomScaleNormal="115" workbookViewId="0">
      <selection activeCell="G29" sqref="G29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16384" width="9" style="12"/>
  </cols>
  <sheetData>
    <row r="1" spans="1:8" x14ac:dyDescent="0.15">
      <c r="A1" s="12" t="s">
        <v>122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83</v>
      </c>
    </row>
    <row r="3" spans="1:8" ht="24" x14ac:dyDescent="0.15">
      <c r="B3" s="14">
        <f>B2+1</f>
        <v>2</v>
      </c>
      <c r="C3" s="19" t="s">
        <v>27</v>
      </c>
      <c r="D3" s="15" t="s">
        <v>87</v>
      </c>
      <c r="E3" s="15">
        <v>0</v>
      </c>
      <c r="F3" s="15" t="s">
        <v>110</v>
      </c>
      <c r="G3" s="16">
        <f>E3*30</f>
        <v>0</v>
      </c>
      <c r="H3" s="15" t="s">
        <v>121</v>
      </c>
    </row>
    <row r="4" spans="1:8" ht="24" x14ac:dyDescent="0.15">
      <c r="B4" s="14">
        <f t="shared" ref="B4:B15" si="0">B3+1</f>
        <v>3</v>
      </c>
      <c r="C4" s="20"/>
      <c r="D4" s="15" t="s">
        <v>92</v>
      </c>
      <c r="E4" s="15">
        <v>1000</v>
      </c>
      <c r="F4" s="15" t="s">
        <v>100</v>
      </c>
      <c r="G4" s="16">
        <f>E4*100/10000</f>
        <v>10</v>
      </c>
      <c r="H4" s="15" t="s">
        <v>117</v>
      </c>
    </row>
    <row r="5" spans="1:8" ht="15" customHeight="1" x14ac:dyDescent="0.15">
      <c r="B5" s="14">
        <f t="shared" si="0"/>
        <v>4</v>
      </c>
      <c r="C5" s="21"/>
      <c r="D5" s="17" t="s">
        <v>116</v>
      </c>
      <c r="E5" s="15">
        <v>1</v>
      </c>
      <c r="F5" s="15" t="s">
        <v>106</v>
      </c>
      <c r="G5" s="16">
        <f>E5*5</f>
        <v>5</v>
      </c>
      <c r="H5" s="15" t="s">
        <v>83</v>
      </c>
    </row>
    <row r="6" spans="1:8" x14ac:dyDescent="0.15">
      <c r="B6" s="14">
        <f t="shared" si="0"/>
        <v>5</v>
      </c>
      <c r="C6" s="19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1"/>
      <c r="D7" s="15" t="s">
        <v>88</v>
      </c>
      <c r="E7" s="15">
        <v>1200</v>
      </c>
      <c r="F7" s="15" t="s">
        <v>102</v>
      </c>
      <c r="G7" s="16">
        <f>E7*150/10000</f>
        <v>18</v>
      </c>
      <c r="H7" s="15" t="s">
        <v>91</v>
      </c>
    </row>
    <row r="8" spans="1:8" x14ac:dyDescent="0.15">
      <c r="B8" s="14">
        <f t="shared" si="0"/>
        <v>7</v>
      </c>
      <c r="C8" s="19" t="s">
        <v>94</v>
      </c>
      <c r="D8" s="15" t="s">
        <v>85</v>
      </c>
      <c r="E8" s="15">
        <v>1</v>
      </c>
      <c r="F8" s="15" t="s">
        <v>83</v>
      </c>
      <c r="G8" s="16">
        <v>30</v>
      </c>
      <c r="H8" s="15" t="s">
        <v>91</v>
      </c>
    </row>
    <row r="9" spans="1:8" x14ac:dyDescent="0.15">
      <c r="B9" s="14">
        <f t="shared" si="0"/>
        <v>8</v>
      </c>
      <c r="C9" s="20"/>
      <c r="D9" s="15" t="s">
        <v>84</v>
      </c>
      <c r="E9" s="15">
        <v>2</v>
      </c>
      <c r="F9" s="15" t="s">
        <v>103</v>
      </c>
      <c r="G9" s="16">
        <f>E9*3</f>
        <v>6</v>
      </c>
      <c r="H9" s="15" t="s">
        <v>91</v>
      </c>
    </row>
    <row r="10" spans="1:8" x14ac:dyDescent="0.15">
      <c r="B10" s="14">
        <f t="shared" si="0"/>
        <v>9</v>
      </c>
      <c r="C10" s="20"/>
      <c r="D10" s="15" t="s">
        <v>90</v>
      </c>
      <c r="E10" s="15">
        <v>0</v>
      </c>
      <c r="F10" s="15" t="s">
        <v>111</v>
      </c>
      <c r="G10" s="16">
        <f>E10*4.5</f>
        <v>0</v>
      </c>
      <c r="H10" s="15" t="s">
        <v>120</v>
      </c>
    </row>
    <row r="11" spans="1:8" x14ac:dyDescent="0.15">
      <c r="B11" s="14">
        <f t="shared" si="0"/>
        <v>10</v>
      </c>
      <c r="C11" s="20"/>
      <c r="D11" s="15" t="s">
        <v>109</v>
      </c>
      <c r="E11" s="15">
        <v>24</v>
      </c>
      <c r="F11" s="15" t="s">
        <v>112</v>
      </c>
      <c r="G11" s="16">
        <f>E11*0.4</f>
        <v>9.6000000000000014</v>
      </c>
      <c r="H11" s="15" t="s">
        <v>115</v>
      </c>
    </row>
    <row r="12" spans="1:8" x14ac:dyDescent="0.15">
      <c r="B12" s="14">
        <f t="shared" si="0"/>
        <v>11</v>
      </c>
      <c r="C12" s="20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115</v>
      </c>
    </row>
    <row r="13" spans="1:8" x14ac:dyDescent="0.15">
      <c r="B13" s="14">
        <f t="shared" si="0"/>
        <v>12</v>
      </c>
      <c r="C13" s="21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115</v>
      </c>
    </row>
    <row r="14" spans="1:8" x14ac:dyDescent="0.15">
      <c r="B14" s="14">
        <f t="shared" si="0"/>
        <v>13</v>
      </c>
      <c r="C14" s="18"/>
      <c r="D14" s="15" t="s">
        <v>118</v>
      </c>
      <c r="E14" s="15">
        <v>1800</v>
      </c>
      <c r="F14" s="15" t="s">
        <v>119</v>
      </c>
      <c r="G14" s="16">
        <f>E14*200/10000</f>
        <v>36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0</v>
      </c>
      <c r="F15" s="15" t="s">
        <v>104</v>
      </c>
      <c r="G15" s="16">
        <f>E15*10</f>
        <v>0</v>
      </c>
      <c r="H15" s="15" t="s">
        <v>113</v>
      </c>
    </row>
    <row r="16" spans="1:8" x14ac:dyDescent="0.15">
      <c r="B16" s="22" t="s">
        <v>97</v>
      </c>
      <c r="C16" s="23"/>
      <c r="D16" s="24"/>
      <c r="E16" s="15" t="s">
        <v>83</v>
      </c>
      <c r="F16" s="15" t="s">
        <v>83</v>
      </c>
      <c r="G16" s="16">
        <f>SUM(G2:G15)</f>
        <v>146.6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</sheetData>
  <mergeCells count="4">
    <mergeCell ref="B16:D16"/>
    <mergeCell ref="C8:C13"/>
    <mergeCell ref="C6:C7"/>
    <mergeCell ref="C3:C5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5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5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5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5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6" t="s">
        <v>14</v>
      </c>
      <c r="G9" s="4" t="s">
        <v>15</v>
      </c>
      <c r="H9" s="4" t="s">
        <v>16</v>
      </c>
      <c r="I9" s="28" t="s">
        <v>17</v>
      </c>
      <c r="J9" s="26"/>
      <c r="K9" s="5" t="s">
        <v>18</v>
      </c>
    </row>
    <row r="10" spans="5:11" x14ac:dyDescent="0.15">
      <c r="E10" s="3">
        <v>6</v>
      </c>
      <c r="F10" s="27"/>
      <c r="G10" s="4" t="s">
        <v>19</v>
      </c>
      <c r="H10" s="4" t="s">
        <v>9</v>
      </c>
      <c r="I10" s="29"/>
      <c r="J10" s="27"/>
      <c r="K10" s="5" t="s">
        <v>18</v>
      </c>
    </row>
    <row r="11" spans="5:11" x14ac:dyDescent="0.15">
      <c r="E11" s="3">
        <v>7</v>
      </c>
      <c r="F11" s="26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7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6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30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30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30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30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30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30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7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6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30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7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6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30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30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30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30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30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7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6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30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30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30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7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14:F21"/>
    <mergeCell ref="F32:F36"/>
    <mergeCell ref="F22:F24"/>
    <mergeCell ref="F25:F31"/>
    <mergeCell ref="F5:F8"/>
    <mergeCell ref="F9:F10"/>
    <mergeCell ref="I9:I10"/>
    <mergeCell ref="F11:F12"/>
    <mergeCell ref="J9:J10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新围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2019-07-29T06:56:25Z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