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FFDC9436-D43C-4244-B2A8-D8B722767879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<sst xmlns="http://schemas.openxmlformats.org/spreadsheetml/2006/main" count="313" uniqueCount="168">
  <si>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</si>
  <si>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</si>
  <si>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</si>
  <si>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</si>
  <si>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</si>
  <si>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</si>
  <si>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</si>
  <si>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</si>
  <si>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</si>
  <si>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</si>
  <si>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</si>
  <si>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</si>
  <si>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</si>
  <si>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</si>
  <si>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</si>
  <si>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</si>
  <si>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</si>
  <si>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</si>
  <si>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</si>
  <si>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</si>
  <si>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</si>
  <si>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</si>
  <si>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</si>
  <si>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</si>
  <si>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</si>
  <si>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</si>
  <si>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</si>
  <si>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</si>
  <si>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</si>
  <si>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</si>
  <si>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</si>
  <si>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</si>
  <si>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</si>
  <si>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</si>
  <si>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</si>
  <si>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</si>
  <si>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</si>
  <si>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</si>
  <si>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</si>
  <si>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</si>
  <si>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</si>
  <si>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</si>
  <si>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</si>
  <si>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</si>
  <si>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</si>
  <si>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</si>
  <si>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</si>
  <si>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</si>
  <si>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</si>
  <si>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</si>
  <si>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</si>
  <si>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</si>
  <si>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</si>
  <si>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</si>
  <si>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</si>
  <si>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</si>
  <si>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</si>
  <si>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</si>
  <si>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</si>
  <si>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</si>
  <si>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</si>
  <si>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</si>
  <si>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</si>
  <si>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</si>
  <si>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</si>
  <si>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</si>
  <si>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</si>
  <si>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</si>
  <si>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</si>
  <si>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</si>
  <si>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</si>
  <si>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</si>
  <si>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</si>
  <si>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</si>
  <si>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</si>
  <si>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</si>
  <si>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</si>
  <si>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</si>
  <si>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</si>
  <si>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</si>
  <si>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</si>
  <si>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</si>
  <si>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</si>
  <si>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</si>
  <si>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</si>
  <si>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</si>
  <si>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</si>
  <si>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</si>
  <si>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</si>
  <si>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</si>
  <si>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</si>
  <si>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</si>
  <si>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</si>
  <si>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</si>
  <si>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</si>
  <si>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</si>
  <si>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</si>
  <si>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</si>
  <si>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</si>
  <si>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</si>
  <si>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</si>
  <si>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</si>
  <si>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</si>
  <si>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</si>
  <si>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</si>
  <si>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</si>
  <si>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</si>
  <si>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</si>
  <si>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</si>
  <si>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</si>
  <si>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</si>
  <si>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</si>
  <si>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</si>
  <si>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</si>
  <si>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</si>
  <si>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</si>
  <si>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</si>
  <si>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</si>
  <si>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</si>
  <si>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</si>
  <si>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</si>
  <si>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</si>
  <si>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</si>
  <si>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</si>
  <si>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</si>
  <si>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</si>
  <si>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</si>
  <si>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</si>
  <si>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</si>
  <si>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</si>
  <si>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</si>
  <si>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</si>
  <si>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</si>
  <si>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</si>
  <si>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</si>
  <si>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</si>
  <si>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</si>
  <si>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</si>
  <si>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</si>
  <si>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</si>
  <si>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</si>
  <si>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</si>
  <si>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</si>
  <si>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</si>
  <si>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</si>
  <si>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</si>
  <si>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</si>
  <si>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</si>
  <si>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</si>
  <si>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</si>
  <si>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</si>
  <si>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</si>
  <si>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</si>
  <si>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</si>
  <si>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</si>
  <si>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</si>
  <si>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</si>
  <si>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</si>
  <si>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</si>
  <si>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</si>
  <si>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</si>
  <si>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</si>
  <si>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</si>
  <si>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</si>
  <si>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自然村——平聚</t>
    <phoneticPr fontId="1" type="noConversion"/>
  </si>
  <si>
    <t>保留*1 新建*2（3500）</t>
    <phoneticPr fontId="2" type="noConversion"/>
  </si>
  <si>
    <t>——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</si>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</sst>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163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165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167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207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164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f>300*3.5</f>
        <v>1050</v>
      </c>
      <c r="F2" s="32">
        <v>100</v>
      </c>
      <c r="G2" s="26">
        <f>E2*F2/10000</f>
        <v>10.5</v>
      </c>
      <c r="H2" s="25" t="s">
        <v>144</v>
      </c>
    </row>
    <row r="3" spans="1:8" x14ac:dyDescent="0.15">
      <c r="B3" s="24">
        <f>B2+1</f>
        <v>2</v>
      </c>
      <c r="C3" s="49" t="s">
        <v>98</v>
      </c>
      <c r="D3" s="25" t="s">
        <v>153</v>
      </c>
      <c r="E3" s="33">
        <v>0</v>
      </c>
      <c r="F3" s="34">
        <v>30</v>
      </c>
      <c r="G3" s="26">
        <f>E3*F3</f>
        <v>0</v>
      </c>
      <c r="H3" s="25" t="s">
        <v>166</v>
      </c>
    </row>
    <row r="4" spans="1:8" x14ac:dyDescent="0.15">
      <c r="B4" s="24">
        <f t="shared" ref="B4:B15" si="0">B3+1</f>
        <v>3</v>
      </c>
      <c r="C4" s="50"/>
      <c r="D4" s="25" t="s">
        <v>154</v>
      </c>
      <c r="E4" s="31">
        <v>0</v>
      </c>
      <c r="F4" s="32">
        <v>100</v>
      </c>
      <c r="G4" s="26">
        <f>E4*F4/10000</f>
        <v>0</v>
      </c>
      <c r="H4" s="25" t="s">
        <v>92</v>
      </c>
    </row>
    <row r="5" spans="1:8" x14ac:dyDescent="0.15">
      <c r="B5" s="24">
        <f t="shared" si="0"/>
        <v>4</v>
      </c>
      <c r="C5" s="51"/>
      <c r="D5" s="27" t="s">
        <v>155</v>
      </c>
      <c r="E5" s="33">
        <v>1</v>
      </c>
      <c r="F5" s="35">
        <v>5</v>
      </c>
      <c r="G5" s="26">
        <f>E5*F5</f>
        <v>5</v>
      </c>
      <c r="H5" s="25" t="s">
        <v>138</v>
      </c>
    </row>
    <row r="6" spans="1:8" x14ac:dyDescent="0.15">
      <c r="B6" s="24">
        <f t="shared" si="0"/>
        <v>5</v>
      </c>
      <c r="C6" s="49" t="s">
        <v>99</v>
      </c>
      <c r="D6" s="25" t="s">
        <v>156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157</v>
      </c>
      <c r="E7" s="31">
        <v>950</v>
      </c>
      <c r="F7" s="32">
        <v>150</v>
      </c>
      <c r="G7" s="26">
        <f>E7*F7/10000</f>
        <v>14.25</v>
      </c>
      <c r="H7" s="25" t="s">
        <v>138</v>
      </c>
    </row>
    <row r="8" spans="1:8" x14ac:dyDescent="0.15">
      <c r="B8" s="24">
        <f t="shared" si="0"/>
        <v>7</v>
      </c>
      <c r="C8" s="49" t="s">
        <v>158</v>
      </c>
      <c r="D8" s="25" t="s">
        <v>159</v>
      </c>
      <c r="E8" s="31">
        <v>40</v>
      </c>
      <c r="F8" s="25" t="s">
        <v>144</v>
      </c>
      <c r="G8" s="26" t="e">
        <f>LOOKUP(E8,#REF!,#REF!)</f>
        <v>#REF!</v>
      </c>
      <c r="H8" s="25" t="s">
        <v>160</v>
      </c>
    </row>
    <row r="9" spans="1:8" x14ac:dyDescent="0.15">
      <c r="B9" s="24">
        <f t="shared" si="0"/>
        <v>8</v>
      </c>
      <c r="C9" s="50"/>
      <c r="D9" s="25" t="s">
        <v>161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162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8</v>
      </c>
      <c r="F11" s="40">
        <v>4000</v>
      </c>
      <c r="G11" s="26">
        <f>E11*F11/10000</f>
        <v>3.2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810</v>
      </c>
      <c r="F14" s="45">
        <v>200</v>
      </c>
      <c r="G14" s="26">
        <f>E14*F14/10000</f>
        <v>16.2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