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437CB8FF-F45E-4313-BDCA-A243D62B261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<sst xmlns="http://schemas.openxmlformats.org/spreadsheetml/2006/main" count="313" uniqueCount="169">
  <si>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</si>
  <si>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</si>
  <si>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</si>
  <si>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</si>
  <si>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</si>
  <si>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</si>
  <si>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</si>
  <si>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</si>
  <si>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</si>
  <si>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</si>
  <si>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</si>
  <si>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</si>
  <si>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</si>
  <si>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</si>
  <si>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</si>
  <si>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</si>
  <si>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</si>
  <si>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</si>
  <si>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</si>
  <si>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</si>
  <si>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</si>
  <si>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</si>
  <si>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</si>
  <si>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</si>
  <si>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</si>
  <si>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</si>
  <si>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</si>
  <si>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</si>
  <si>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</si>
  <si>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</si>
  <si>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</si>
  <si>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</si>
  <si>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</si>
  <si>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</si>
  <si>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</si>
  <si>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</si>
  <si>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</si>
  <si>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</si>
  <si>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</si>
  <si>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</si>
  <si>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</si>
  <si>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</si>
  <si>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</si>
  <si>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</si>
  <si>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</si>
  <si>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</si>
  <si>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</si>
  <si>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</si>
  <si>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</si>
  <si>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</si>
  <si>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</si>
  <si>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</si>
  <si>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</si>
  <si>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</si>
  <si>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</si>
  <si>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</si>
  <si>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</si>
  <si>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</si>
  <si>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</si>
  <si>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</si>
  <si>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</si>
  <si>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</si>
  <si>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</si>
  <si>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</si>
  <si>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</si>
  <si>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</si>
  <si>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</si>
  <si>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</si>
  <si>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</si>
  <si>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</si>
  <si>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</si>
  <si>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</si>
  <si>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</si>
  <si>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</si>
  <si>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</si>
  <si>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</si>
  <si>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</si>
  <si>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</si>
  <si>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</si>
  <si>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</si>
  <si>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</si>
  <si>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</si>
  <si>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</si>
  <si>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</si>
  <si>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</si>
  <si>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</si>
  <si>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</si>
  <si>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</si>
  <si>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</si>
  <si>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</si>
  <si>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</si>
  <si>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</si>
  <si>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</si>
  <si>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</si>
  <si>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</si>
  <si>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</si>
  <si>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</si>
  <si>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</si>
  <si>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</si>
  <si>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</si>
  <si>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</si>
  <si>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</si>
  <si>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</si>
  <si>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</si>
  <si>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</si>
  <si>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</si>
  <si>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</si>
  <si>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</si>
  <si>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</si>
  <si>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</si>
  <si>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</si>
  <si>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</si>
  <si>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</si>
  <si>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</si>
  <si>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</si>
  <si>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</si>
  <si>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</si>
  <si>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</si>
  <si>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</si>
  <si>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</si>
  <si>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</si>
  <si>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</si>
  <si>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</si>
  <si>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</si>
  <si>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</si>
  <si>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</si>
  <si>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</si>
  <si>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</si>
  <si>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</si>
  <si>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</si>
  <si>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</si>
  <si>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</si>
  <si>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</si>
  <si>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</si>
  <si>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</si>
  <si>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</si>
  <si>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</si>
  <si>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</si>
  <si>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</si>
  <si>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</si>
  <si>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</si>
  <si>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</si>
  <si>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</si>
  <si>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</si>
  <si>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</si>
  <si>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</si>
  <si>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</si>
  <si>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</si>
  <si>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</si>
  <si>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</si>
  <si>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</si>
  <si>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</si>
  <si>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</si>
  <si>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</si>
  <si>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</si>
  <si>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</si>
  <si>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</si>
  <si>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</si>
  <si>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</si>
  <si>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</si>
  <si>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</si>
  <si>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</si>
  <si>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</si>
  <si>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</si>
  <si>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齐洛</t>
    <phoneticPr fontId="1" type="noConversion"/>
  </si>
  <si>
    <t>自然村——均秀</t>
    <phoneticPr fontId="1" type="noConversion"/>
  </si>
  <si>
    <t>保留*1 新建*2（3500）</t>
    <phoneticPr fontId="2" type="noConversion"/>
  </si>
  <si>
    <t>规划修缮，配置图书室、电子阅览室等功能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</si>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</sst>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164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166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168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H356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165</v>
      </c>
      <c r="B1" s="23" t="s">
        <v>150</v>
      </c>
      <c r="C1" s="23" t="s">
        <v>151</v>
      </c>
      <c r="D1" s="23" t="s">
        <v>152</v>
      </c>
      <c r="E1" s="23" t="s">
        <v>153</v>
      </c>
      <c r="F1" s="23" t="s">
        <v>154</v>
      </c>
      <c r="G1" s="23" t="s">
        <v>155</v>
      </c>
      <c r="H1" s="23" t="s">
        <v>156</v>
      </c>
    </row>
    <row r="2" spans="1:8" x14ac:dyDescent="0.15">
      <c r="B2" s="24">
        <v>1</v>
      </c>
      <c r="C2" s="25" t="s">
        <v>157</v>
      </c>
      <c r="D2" s="25" t="s">
        <v>157</v>
      </c>
      <c r="E2" s="31">
        <v>0</v>
      </c>
      <c r="F2" s="32">
        <v>100</v>
      </c>
      <c r="G2" s="26">
        <f>E2*F2/10000</f>
        <v>0</v>
      </c>
      <c r="H2" s="25" t="s">
        <v>141</v>
      </c>
    </row>
    <row r="3" spans="1:8" ht="24" x14ac:dyDescent="0.15">
      <c r="B3" s="24">
        <f>B2+1</f>
        <v>2</v>
      </c>
      <c r="C3" s="49" t="s">
        <v>98</v>
      </c>
      <c r="D3" s="25" t="s">
        <v>158</v>
      </c>
      <c r="E3" s="33">
        <v>1</v>
      </c>
      <c r="F3" s="34">
        <v>30</v>
      </c>
      <c r="G3" s="26">
        <f>E3*F3</f>
        <v>30</v>
      </c>
      <c r="H3" s="25" t="s">
        <v>167</v>
      </c>
    </row>
    <row r="4" spans="1:8" ht="24" x14ac:dyDescent="0.15">
      <c r="B4" s="24">
        <f t="shared" ref="B4:B15" si="0">B3+1</f>
        <v>3</v>
      </c>
      <c r="C4" s="50"/>
      <c r="D4" s="25" t="s">
        <v>159</v>
      </c>
      <c r="E4" s="31">
        <v>3500</v>
      </c>
      <c r="F4" s="32">
        <v>100</v>
      </c>
      <c r="G4" s="26">
        <f>E4*F4/10000</f>
        <v>35</v>
      </c>
      <c r="H4" s="25" t="s">
        <v>160</v>
      </c>
    </row>
    <row r="5" spans="1:8" x14ac:dyDescent="0.15">
      <c r="B5" s="24">
        <f t="shared" si="0"/>
        <v>4</v>
      </c>
      <c r="C5" s="51"/>
      <c r="D5" s="27" t="s">
        <v>161</v>
      </c>
      <c r="E5" s="33">
        <v>1</v>
      </c>
      <c r="F5" s="35">
        <v>5</v>
      </c>
      <c r="G5" s="26">
        <f>E5*F5</f>
        <v>5</v>
      </c>
      <c r="H5" s="25" t="s">
        <v>138</v>
      </c>
    </row>
    <row r="6" spans="1:8" x14ac:dyDescent="0.15">
      <c r="B6" s="24">
        <f t="shared" si="0"/>
        <v>5</v>
      </c>
      <c r="C6" s="49" t="s">
        <v>99</v>
      </c>
      <c r="D6" s="25" t="s">
        <v>162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163</v>
      </c>
      <c r="E7" s="31">
        <v>0</v>
      </c>
      <c r="F7" s="32">
        <v>150</v>
      </c>
      <c r="G7" s="26">
        <f>E7*F7/10000</f>
        <v>0</v>
      </c>
      <c r="H7" s="25" t="s">
        <v>92</v>
      </c>
    </row>
    <row r="8" spans="1:8" x14ac:dyDescent="0.15">
      <c r="B8" s="24">
        <f t="shared" si="0"/>
        <v>7</v>
      </c>
      <c r="C8" s="49" t="s">
        <v>139</v>
      </c>
      <c r="D8" s="25" t="s">
        <v>140</v>
      </c>
      <c r="E8" s="31">
        <v>20</v>
      </c>
      <c r="F8" s="25" t="s">
        <v>141</v>
      </c>
      <c r="G8" s="26" t="e">
        <f>LOOKUP(E8,#REF!,#REF!)</f>
        <v>#REF!</v>
      </c>
      <c r="H8" s="25" t="s">
        <v>142</v>
      </c>
    </row>
    <row r="9" spans="1:8" x14ac:dyDescent="0.15">
      <c r="B9" s="24">
        <f t="shared" si="0"/>
        <v>8</v>
      </c>
      <c r="C9" s="50"/>
      <c r="D9" s="25" t="s">
        <v>143</v>
      </c>
      <c r="E9" s="33">
        <v>3</v>
      </c>
      <c r="F9" s="37">
        <v>1.5</v>
      </c>
      <c r="G9" s="26">
        <f>E9*F9</f>
        <v>4.5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144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145</v>
      </c>
      <c r="E11" s="39">
        <v>8</v>
      </c>
      <c r="F11" s="40">
        <v>4000</v>
      </c>
      <c r="G11" s="26">
        <f>E11*F11/10000</f>
        <v>3.2</v>
      </c>
      <c r="H11" s="25" t="s">
        <v>146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146</v>
      </c>
    </row>
    <row r="13" spans="1:8" x14ac:dyDescent="0.15">
      <c r="B13" s="24">
        <f t="shared" si="0"/>
        <v>12</v>
      </c>
      <c r="C13" s="50"/>
      <c r="D13" s="25" t="s">
        <v>147</v>
      </c>
      <c r="E13" s="41">
        <v>1</v>
      </c>
      <c r="F13" s="42">
        <v>10</v>
      </c>
      <c r="G13" s="26">
        <f>E13*F13</f>
        <v>10</v>
      </c>
      <c r="H13" s="25" t="s">
        <v>146</v>
      </c>
    </row>
    <row r="14" spans="1:8" x14ac:dyDescent="0.15">
      <c r="B14" s="24">
        <f t="shared" si="0"/>
        <v>13</v>
      </c>
      <c r="C14" s="51"/>
      <c r="D14" s="25" t="s">
        <v>148</v>
      </c>
      <c r="E14" s="36">
        <v>500</v>
      </c>
      <c r="F14" s="45">
        <v>200</v>
      </c>
      <c r="G14" s="26">
        <f>E14*F14/10000</f>
        <v>10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149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141</v>
      </c>
      <c r="F16" s="25" t="s">
        <v>141</v>
      </c>
      <c r="G16" s="26" t="e">
        <f>SUM(G2:G15)</f>
        <v>#REF!</v>
      </c>
      <c r="H16" s="25" t="s">
        <v>141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