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82" firstSheet="3" activeTab="3"/>
  </bookViews>
  <sheets>
    <sheet name="承保清单（总）" sheetId="6" state="hidden" r:id="rId1"/>
    <sheet name="承保清单（白沙） (3)" sheetId="8" state="hidden" r:id="rId2"/>
    <sheet name="承保清单（都斛)二季度无" sheetId="27" state="hidden" r:id="rId3"/>
    <sheet name="承保清单" sheetId="28" r:id="rId4"/>
    <sheet name="承保清单（川岛)二季度无" sheetId="26" state="hidden" r:id="rId5"/>
    <sheet name="草稿" sheetId="32" state="hidden" r:id="rId6"/>
  </sheets>
  <definedNames>
    <definedName name="_xlnm._FilterDatabase" localSheetId="0" hidden="1">'承保清单（总）'!$A$7:$O$107</definedName>
    <definedName name="_xlnm._FilterDatabase" localSheetId="1" hidden="1">'承保清单（白沙） (3)'!$A$7:$Q$104</definedName>
    <definedName name="_xlnm._FilterDatabase" localSheetId="5" hidden="1">草稿!$A$7:$R$57</definedName>
    <definedName name="_xlnm.Print_Titles" localSheetId="0">'承保清单（总）'!$4:$5</definedName>
    <definedName name="_xlnm.Print_Titles" localSheetId="1">'承保清单（白沙） (3)'!$4:$5</definedName>
    <definedName name="_xlnm._FilterDatabase" localSheetId="4" hidden="1">'承保清单（川岛)二季度无'!$A$7:$Q$15</definedName>
    <definedName name="_xlnm.Print_Titles" localSheetId="4">'承保清单（川岛)二季度无'!$4:$5</definedName>
    <definedName name="_xlnm._FilterDatabase" localSheetId="2" hidden="1">'承保清单（都斛)二季度无'!$A$7:$Q$17</definedName>
    <definedName name="_xlnm.Print_Titles" localSheetId="2">'承保清单（都斛)二季度无'!$4:$5</definedName>
    <definedName name="_xlnm._FilterDatabase" localSheetId="3" hidden="1">承保清单!$A$5:$N$23</definedName>
    <definedName name="_xlnm.Print_Titles" localSheetId="3">承保清单!$4:$5</definedName>
    <definedName name="_xlnm.Print_Titles" localSheetId="5">草稿!$4:$5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<sst xmlns="http://schemas.openxmlformats.org/spreadsheetml/2006/main" count="1691" uniqueCount="540">
  <si>
    <t>附件2：</t>
  </si>
  <si>
    <t>江门市台山市白沙镇2024年第一季度政策性蔬菜种植保险承保清单</t>
  </si>
  <si>
    <t>统计日期：2024年01月01日至2024年03月31日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</si>
  <si>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</si>
  <si>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</si>
  <si>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</si>
  <si>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</si>
  <si>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</si>
  <si>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</si>
  <si>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</si>
  <si>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</si>
  <si>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</si>
  <si>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</si>
  <si>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</si>
  <si>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</si>
  <si>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</si>
  <si>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</si>
  <si>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</si>
  <si>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</si>
  <si>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</si>
  <si>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</si>
  <si>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</si>
  <si>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易韦锋</t>
  </si>
  <si>
    <t>P87820244407N000000008</t>
  </si>
  <si>
    <t>2024-02-29</t>
  </si>
  <si>
    <t>露地果菜辣椒148.24亩</t>
  </si>
  <si>
    <t>黄健钊</t>
  </si>
  <si>
    <t>P87820244407N000000009</t>
  </si>
  <si>
    <t>露地叶菜包菜66亩（2茬132亩）</t>
  </si>
  <si>
    <t>北陡</t>
  </si>
  <si>
    <t>蔡超燕</t>
  </si>
  <si>
    <t>P87820244407N000000039</t>
  </si>
  <si>
    <t>2024-03-31</t>
  </si>
  <si>
    <t>露地果菜辣椒596亩</t>
  </si>
  <si>
    <t>赤溪</t>
  </si>
  <si>
    <t>刘仲朋</t>
  </si>
  <si>
    <t>P87820244407N000000058</t>
  </si>
  <si>
    <t>露地果菜辣椒103亩（2茬206亩）</t>
  </si>
  <si>
    <t>P87820244407N000000061</t>
  </si>
  <si>
    <t>P87820244407N000000072</t>
  </si>
  <si>
    <t>露地果菜辣椒110亩</t>
  </si>
  <si>
    <t>冲蒌</t>
  </si>
  <si>
    <t>王书云</t>
  </si>
  <si>
    <t>P87820244407N000000015</t>
  </si>
  <si>
    <t>2024-03-13</t>
  </si>
  <si>
    <t>露地果菜辣椒、南瓜108亩（2茬216亩）</t>
  </si>
  <si>
    <t>黄基福</t>
  </si>
  <si>
    <t>P87820244407N000000021</t>
  </si>
  <si>
    <t>2024-03-16</t>
  </si>
  <si>
    <t>露地果菜南瓜300亩（2茬600亩）</t>
  </si>
  <si>
    <t>陈春豪</t>
  </si>
  <si>
    <t>P87820244407N000000026</t>
  </si>
  <si>
    <t>露地果菜冬瓜250亩（2茬500亩）</t>
  </si>
  <si>
    <t>刘君洪</t>
  </si>
  <si>
    <t>P87820244407N000000043</t>
  </si>
  <si>
    <t>露地果菜冬瓜250亩、苦瓜100亩（2茬700亩）</t>
  </si>
  <si>
    <t>黄自嫦</t>
  </si>
  <si>
    <t>P87820244407N000000044</t>
  </si>
  <si>
    <t>露地果菜节瓜205亩、辣椒110亩（2茬630亩）</t>
  </si>
  <si>
    <t>麦羡喜</t>
  </si>
  <si>
    <t>P87820244407N000000045</t>
  </si>
  <si>
    <t>露地果菜冬瓜50亩、南瓜50亩（2茬200亩）</t>
  </si>
  <si>
    <t>余伟洪</t>
  </si>
  <si>
    <t>P87820244407N000000062</t>
  </si>
  <si>
    <t>露地果菜冬瓜280亩</t>
  </si>
  <si>
    <t>余锦华</t>
  </si>
  <si>
    <t>P87820244407N000000069</t>
  </si>
  <si>
    <t>露地果菜冬瓜98亩、苦瓜60亩</t>
  </si>
  <si>
    <t>黄柏翔</t>
  </si>
  <si>
    <t>P87820244407N000000076</t>
  </si>
  <si>
    <t>露地果菜冬瓜38亩</t>
  </si>
  <si>
    <t>P87820244407N000000077</t>
  </si>
  <si>
    <t>露地果菜冬瓜85亩</t>
  </si>
  <si>
    <t>黄悦林</t>
  </si>
  <si>
    <t>P87820244407N000000092</t>
  </si>
  <si>
    <t>露地果菜冬瓜250亩</t>
  </si>
  <si>
    <t>大江</t>
  </si>
  <si>
    <t>刘婉仪</t>
  </si>
  <si>
    <t>P87820244407N000000027</t>
  </si>
  <si>
    <t>露地果菜辣椒、豆角336亩</t>
  </si>
  <si>
    <t>都斛</t>
  </si>
  <si>
    <t>陈贺正</t>
  </si>
  <si>
    <t>P87820244407N000000011</t>
  </si>
  <si>
    <t>露地果菜辣椒88亩（2茬176亩）</t>
  </si>
  <si>
    <t>张家权</t>
  </si>
  <si>
    <t>P87820244407N000000012</t>
  </si>
  <si>
    <t>露地果菜豆仔268亩（2茬536亩）</t>
  </si>
  <si>
    <t>王箕安</t>
  </si>
  <si>
    <t>P87820244407N000000013</t>
  </si>
  <si>
    <t>2024-03-06</t>
  </si>
  <si>
    <t>露地果菜南瓜285亩（2茬570亩）</t>
  </si>
  <si>
    <t>钟淑瑜</t>
  </si>
  <si>
    <t>P87820244407N000000014</t>
  </si>
  <si>
    <t>露地果菜辣椒230亩（2茬460亩）</t>
  </si>
  <si>
    <t>李胜华</t>
  </si>
  <si>
    <t>P87820244407N000000016</t>
  </si>
  <si>
    <t>露地果菜菜瓜120亩（2茬240亩）</t>
  </si>
  <si>
    <t>王劲皖</t>
  </si>
  <si>
    <t>P87820244407N000000025</t>
  </si>
  <si>
    <t>2024-03-23</t>
  </si>
  <si>
    <t>露地果菜辣椒72.8亩（2茬145.6亩）</t>
  </si>
  <si>
    <t>李青</t>
  </si>
  <si>
    <t>P87820244407N000000028</t>
  </si>
  <si>
    <t>露地果菜菜瓜201亩（2茬402亩）</t>
  </si>
  <si>
    <t>P87820244407N000000029</t>
  </si>
  <si>
    <t>露地果菜辣椒200亩（2茬400亩）</t>
  </si>
  <si>
    <t>斗山</t>
  </si>
  <si>
    <t>梁荣宇</t>
  </si>
  <si>
    <t>P87820244407N000000073</t>
  </si>
  <si>
    <t>露地果菜南瓜390亩（2茬780亩）</t>
  </si>
  <si>
    <t>P87820244407N000000075</t>
  </si>
  <si>
    <t>露地茎菜芋头140亩（2茬280亩）</t>
  </si>
  <si>
    <t>P87820244407N000000078</t>
  </si>
  <si>
    <t>露地叶菜番薯叶300亩（2茬600亩）</t>
  </si>
  <si>
    <t>P87820244407N000000079</t>
  </si>
  <si>
    <t>露地果菜南瓜193亩（2茬386亩）</t>
  </si>
  <si>
    <t>端芬</t>
  </si>
  <si>
    <t>麦摇运</t>
  </si>
  <si>
    <t>P87820244407N000000001</t>
  </si>
  <si>
    <t>露地果菜辣椒76亩(2茬152亩)</t>
  </si>
  <si>
    <t>余卓稳</t>
  </si>
  <si>
    <t>P87820244407N000000002</t>
  </si>
  <si>
    <t>露地果菜雪豆82亩(2茬164亩)</t>
  </si>
  <si>
    <t>陈秋瑜</t>
  </si>
  <si>
    <t>P87820244407N000000003</t>
  </si>
  <si>
    <t>露地果菜番茄80亩（2茬160亩）</t>
  </si>
  <si>
    <t>叶中坚</t>
  </si>
  <si>
    <t>P87820244407N000000004</t>
  </si>
  <si>
    <t>露地果菜茄子92亩(2茬184亩)</t>
  </si>
  <si>
    <t>李华生</t>
  </si>
  <si>
    <t>P87820244407N000000005</t>
  </si>
  <si>
    <t>露地果菜豆角84亩(2茬168亩)</t>
  </si>
  <si>
    <t>盘启鑫</t>
  </si>
  <si>
    <t>P87820244407N000000006</t>
  </si>
  <si>
    <t>露地果菜南瓜83亩(2茬166亩)</t>
  </si>
  <si>
    <t>刘伟明</t>
  </si>
  <si>
    <t>P87820244407N000000007</t>
  </si>
  <si>
    <t>露地果菜雪豆78亩(2茬156亩)</t>
  </si>
  <si>
    <t>洪绮婷</t>
  </si>
  <si>
    <t>P87820244407N000000030</t>
  </si>
  <si>
    <t>2024-03-24</t>
  </si>
  <si>
    <t>露地果菜苦瓜75亩（2茬150亩）</t>
  </si>
  <si>
    <t>刘伟强</t>
  </si>
  <si>
    <t>P87820244407N000000031</t>
  </si>
  <si>
    <t>露地果菜苦瓜88亩(2茬176亩)</t>
  </si>
  <si>
    <t>吴汝林</t>
  </si>
  <si>
    <t>P87820244407N000000032</t>
  </si>
  <si>
    <t>余贵仪</t>
  </si>
  <si>
    <t>P87820244407N000000033</t>
  </si>
  <si>
    <t>露地果菜苦瓜92亩(2茬184亩)</t>
  </si>
  <si>
    <t>朱锐聪</t>
  </si>
  <si>
    <t>P87820244407N000000034</t>
  </si>
  <si>
    <t>露地果菜辣椒75亩(2茬150亩)</t>
  </si>
  <si>
    <t>林意</t>
  </si>
  <si>
    <t>P87820244407N000000035</t>
  </si>
  <si>
    <t>露地果菜辣椒86亩(2茬172亩)</t>
  </si>
  <si>
    <t>余素彤</t>
  </si>
  <si>
    <t>P87820244407N000000036</t>
  </si>
  <si>
    <t>露地果菜苦瓜82亩(2茬164亩)</t>
  </si>
  <si>
    <t>P87820244407N000000037</t>
  </si>
  <si>
    <t>露地果菜南瓜82亩（2茬164亩）</t>
  </si>
  <si>
    <t>P87820244407N000000046</t>
  </si>
  <si>
    <t>露地果菜节瓜73亩（2茬146亩）</t>
  </si>
  <si>
    <t>P87820244407N000000047</t>
  </si>
  <si>
    <t>露地果菜节瓜78亩(2茬156亩)</t>
  </si>
  <si>
    <t>刘华胜</t>
  </si>
  <si>
    <t>P87820244407N000000049</t>
  </si>
  <si>
    <t>露地果菜南瓜84亩(2茬168亩)</t>
  </si>
  <si>
    <t>黄洽迎</t>
  </si>
  <si>
    <t>P87820244407N000000051</t>
  </si>
  <si>
    <t>露地果菜辣椒82.7亩(2茬165.4亩)</t>
  </si>
  <si>
    <t>唐树波</t>
  </si>
  <si>
    <t>P87820244407N000000052</t>
  </si>
  <si>
    <t>露地果菜辣椒96.2亩(2茬192.4亩)</t>
  </si>
  <si>
    <t>林宝笑</t>
  </si>
  <si>
    <t>P87820244407N000000053</t>
  </si>
  <si>
    <t>露地果菜丝瓜74亩(2茬148亩)</t>
  </si>
  <si>
    <t>陈如洁</t>
  </si>
  <si>
    <t>P87820244407N000000054</t>
  </si>
  <si>
    <t>露地果菜辣椒84.3亩（2茬168.6亩）</t>
  </si>
  <si>
    <t>蔡敏仪</t>
  </si>
  <si>
    <t>P87820244407N000000080</t>
  </si>
  <si>
    <t>露地果菜辣椒97.3亩（2茬194.6亩）</t>
  </si>
  <si>
    <t>朱庄铭</t>
  </si>
  <si>
    <t>P87820244407N000000081</t>
  </si>
  <si>
    <t>露地果菜辣椒108.4亩(2茬216.8亩)</t>
  </si>
  <si>
    <t>罗幺梅</t>
  </si>
  <si>
    <t>P87820244407N000000082</t>
  </si>
  <si>
    <t>露地果菜辣椒87.6亩(2茬175.2亩)</t>
  </si>
  <si>
    <t>陈东明</t>
  </si>
  <si>
    <t>P87820244407N000000083</t>
  </si>
  <si>
    <t>露地果菜辣椒92.6亩（2茬185.2亩）</t>
  </si>
  <si>
    <t>P87820244407N000000084</t>
  </si>
  <si>
    <t>露地果菜南瓜98.2亩(2茬196.4亩)</t>
  </si>
  <si>
    <t>梁志妹</t>
  </si>
  <si>
    <t>P87820244407N000000085</t>
  </si>
  <si>
    <t>露地果菜辣椒85.3亩(2茬170.6亩)</t>
  </si>
  <si>
    <t>P87820244407N000000086</t>
  </si>
  <si>
    <t>露地果菜辣椒116.3亩(2茬232.6亩)</t>
  </si>
  <si>
    <t>伍裕帮</t>
  </si>
  <si>
    <t>P87820244407N000000087</t>
  </si>
  <si>
    <t>露地果菜南瓜78.7亩(2茬157.4亩)</t>
  </si>
  <si>
    <t>伍少敏</t>
  </si>
  <si>
    <t>P87820244407N000000088</t>
  </si>
  <si>
    <t>露地果菜辣椒84.7亩(2茬169.4亩)</t>
  </si>
  <si>
    <t>余建明</t>
  </si>
  <si>
    <t>P87820244407N000000089</t>
  </si>
  <si>
    <t>露地果菜辣椒92.4亩(2茬184.8亩)</t>
  </si>
  <si>
    <t>冯柳青</t>
  </si>
  <si>
    <t>P87820244407N000000090</t>
  </si>
  <si>
    <t>露地果菜辣椒96.3亩（2茬192.6亩）</t>
  </si>
  <si>
    <t>梁璐仪</t>
  </si>
  <si>
    <t>P87820244407N000000091</t>
  </si>
  <si>
    <t>露地果菜辣椒106.5亩(2茬213亩)</t>
  </si>
  <si>
    <t>海宴</t>
  </si>
  <si>
    <t>冯森英</t>
  </si>
  <si>
    <t>P87820244407N000000066</t>
  </si>
  <si>
    <t>露地茎菜莲藕167亩</t>
  </si>
  <si>
    <t>P87820244407N000000067</t>
  </si>
  <si>
    <t>露地茎菜莲藕1029亩</t>
  </si>
  <si>
    <t>P87820244407N000000068</t>
  </si>
  <si>
    <t>露地茎菜莲藕371亩</t>
  </si>
  <si>
    <t>三合</t>
  </si>
  <si>
    <t>戴超军</t>
  </si>
  <si>
    <t>P87820244407N000000017</t>
  </si>
  <si>
    <t>露地果菜辣椒70亩、南瓜50亩(2茬240亩)</t>
  </si>
  <si>
    <t>黄忠明</t>
  </si>
  <si>
    <t>P87820244407N000000018</t>
  </si>
  <si>
    <t>露地果菜辣椒278亩(2茬556亩)</t>
  </si>
  <si>
    <t>P87820244407N000000019</t>
  </si>
  <si>
    <t>露地果菜葫芦瓜227亩(2茬454亩)</t>
  </si>
  <si>
    <t>李健敏</t>
  </si>
  <si>
    <t>P87820244407N000000020</t>
  </si>
  <si>
    <t>露地果菜南瓜136亩(2茬272亩)</t>
  </si>
  <si>
    <t>P87820244407N000000038</t>
  </si>
  <si>
    <t>露地果菜节瓜85亩(2茬170亩)</t>
  </si>
  <si>
    <t>陈素球</t>
  </si>
  <si>
    <t>P87820244407N000000048</t>
  </si>
  <si>
    <t>露地果菜辣椒117.2亩(2茬234.4亩)</t>
  </si>
  <si>
    <t>P87820244407N000000050</t>
  </si>
  <si>
    <t>露地果菜辣椒72.6亩(2茬145.2亩)</t>
  </si>
  <si>
    <t>黄丽婵</t>
  </si>
  <si>
    <t>P87820244407N000000055</t>
  </si>
  <si>
    <t>露地果菜辣椒77.6亩(2茬155.2亩)</t>
  </si>
  <si>
    <t>刘小娟</t>
  </si>
  <si>
    <t>P87820244407N000000056</t>
  </si>
  <si>
    <t>露地果菜辣椒106.8亩(2茬213.6亩)</t>
  </si>
  <si>
    <t>余洽泉</t>
  </si>
  <si>
    <t>P87820244407N000000057</t>
  </si>
  <si>
    <t>露地果菜辣椒286亩</t>
  </si>
  <si>
    <t>黄磊晖</t>
  </si>
  <si>
    <t>P87820244407N000000059</t>
  </si>
  <si>
    <t>露地果菜辣椒98.2亩(2茬196.4亩)</t>
  </si>
  <si>
    <t>冯承志</t>
  </si>
  <si>
    <t>P87820244407N000000060</t>
  </si>
  <si>
    <t>露地果菜辣椒128.6亩(2茬257.2亩)</t>
  </si>
  <si>
    <t>李景祥</t>
  </si>
  <si>
    <t>P87820244407N000000064</t>
  </si>
  <si>
    <t>露地果菜辣椒126亩(2茬252亩)</t>
  </si>
  <si>
    <t>李卓能</t>
  </si>
  <si>
    <t>P87820244407N000000065</t>
  </si>
  <si>
    <t>露地果菜辣椒135.25亩(2茬270.5亩)</t>
  </si>
  <si>
    <t>深井</t>
  </si>
  <si>
    <t>广东华南农业发展有限公司</t>
  </si>
  <si>
    <t>P87820244407N000000042</t>
  </si>
  <si>
    <t>露地果菜南瓜241.96亩(2茬483.92亩)</t>
  </si>
  <si>
    <t>水步</t>
  </si>
  <si>
    <t>梅冰芬</t>
  </si>
  <si>
    <t>P87820244407N000000063</t>
  </si>
  <si>
    <t>露地果菜辣椒130亩</t>
  </si>
  <si>
    <t>四九</t>
  </si>
  <si>
    <t>李活强</t>
  </si>
  <si>
    <t>P87820244407N000000010</t>
  </si>
  <si>
    <t>露地果菜辣椒332亩</t>
  </si>
  <si>
    <t>王光强</t>
  </si>
  <si>
    <t>P87820244407N000000022</t>
  </si>
  <si>
    <t>露地果菜辣椒、节瓜256亩</t>
  </si>
  <si>
    <t>台山市常乐农业专业合作社</t>
  </si>
  <si>
    <t>P87820244407N000000023</t>
  </si>
  <si>
    <t>露地果菜辣椒、节瓜423亩</t>
  </si>
  <si>
    <t>P87820244407N000000024</t>
  </si>
  <si>
    <t>露地果菜辣椒81亩</t>
  </si>
  <si>
    <t>余丽敏</t>
  </si>
  <si>
    <t>P87820244407N000000040</t>
  </si>
  <si>
    <t>露地茎菜芋头130亩、露地果菜丝瓜56亩</t>
  </si>
  <si>
    <t>李杏燕</t>
  </si>
  <si>
    <t>P87820244407N000000041</t>
  </si>
  <si>
    <t>露地果菜丝瓜、辣椒314亩</t>
  </si>
  <si>
    <t>余培进</t>
  </si>
  <si>
    <t>P87820244407N000000070</t>
  </si>
  <si>
    <t>露地果菜丝瓜、辣椒165亩</t>
  </si>
  <si>
    <t>P87820244407N000000071</t>
  </si>
  <si>
    <t>露地果菜节瓜、丝瓜、辣椒315亩</t>
  </si>
  <si>
    <t>余蔼燕</t>
  </si>
  <si>
    <t>P87820244407N000000074</t>
  </si>
  <si>
    <t>露地果菜辣椒、节瓜206亩</t>
  </si>
  <si>
    <t>1、参保数量：种植业指种植面积亩数。
2、根据粤财金〔2023〕35号、江农农〔2021〕278号文件，蔬菜种植保险各级财政保费分担说明：省级财政补贴40%，地、市级财政补贴10%，县（区）级财政补贴10%，农民自行负担40%；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</si>
  <si>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</si>
  <si>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</si>
  <si>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</si>
  <si>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</si>
  <si>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2024 年  01 月  12  日  </t>
  </si>
  <si>
    <t xml:space="preserve">           年     月     日  </t>
  </si>
  <si>
    <t>2茬</t>
  </si>
  <si>
    <t>1茬</t>
  </si>
  <si>
    <t>露地果菜</t>
  </si>
  <si>
    <t>露地茎菜</t>
  </si>
  <si>
    <t>辣椒</t>
  </si>
  <si>
    <t>豆角</t>
  </si>
  <si>
    <t>丝瓜</t>
  </si>
  <si>
    <t>南瓜</t>
  </si>
  <si>
    <t>雪豆</t>
  </si>
  <si>
    <t>苦瓜</t>
  </si>
  <si>
    <t>茄子</t>
  </si>
  <si>
    <t>节瓜</t>
  </si>
  <si>
    <t>莲藕</t>
  </si>
  <si>
    <t>辣椒70亩、南瓜50亩</t>
  </si>
  <si>
    <t>葫芦瓜</t>
  </si>
  <si>
    <t>丝瓜、辣椒</t>
  </si>
  <si>
    <t>辣椒、节瓜</t>
  </si>
  <si>
    <t>芋头130亩、丝瓜56亩</t>
  </si>
  <si>
    <t>节瓜、丝瓜、辣椒</t>
  </si>
  <si>
    <t>附件4：</t>
  </si>
  <si>
    <t>台山市都斛镇2025年第二季度政策性蔬菜种植保险承保清单</t>
  </si>
  <si>
    <t>统计日期：2025年04月01日至2025年06月30日</t>
  </si>
  <si>
    <t>第二季度共承保露地果菜148亩</t>
  </si>
  <si>
    <t>李任贵</t>
  </si>
  <si>
    <t>P87820254407N000000021</t>
  </si>
  <si>
    <t>2025-03-05</t>
  </si>
  <si>
    <t>露地果菜辣椒</t>
  </si>
  <si>
    <t>钟焕俊</t>
  </si>
  <si>
    <t>P87820254407N000000020</t>
  </si>
  <si>
    <t>赵家龙</t>
  </si>
  <si>
    <t>P87820254407N000000027</t>
  </si>
  <si>
    <t>2025-03-27</t>
  </si>
  <si>
    <t>露地果菜辣椒10亩、露地果菜湖南小瓜10亩</t>
  </si>
  <si>
    <t>李活勤</t>
  </si>
  <si>
    <t>P87820254407N000000028</t>
  </si>
  <si>
    <t>李礼严</t>
  </si>
  <si>
    <t>P87820254407N000000032</t>
  </si>
  <si>
    <t>2025-03-31</t>
  </si>
  <si>
    <t>露地果菜辣椒20亩、露地果菜番瓜（西葫芦）8亩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</si>
  <si>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</si>
  <si>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 xml:space="preserve">                  2025 年  07  月  23  日  </t>
  </si>
  <si>
    <t>台山市2026年1-2月份政策性蔬菜种植保险承保清单</t>
  </si>
  <si>
    <t>统计日期：2026年1月01日至2026年2月28日</t>
  </si>
  <si>
    <t>1-2月份共承保露地叶菜121亩、露地果菜984亩</t>
  </si>
  <si>
    <t>陈伟勋</t>
  </si>
  <si>
    <t>P87820264407N000000001</t>
  </si>
  <si>
    <t>露地叶菜番薯叶19亩</t>
  </si>
  <si>
    <t>魏冠舟</t>
  </si>
  <si>
    <t>P87820264407N000000002</t>
  </si>
  <si>
    <t>露地果菜辣椒5亩</t>
  </si>
  <si>
    <t>P87820264407N000000006</t>
  </si>
  <si>
    <t>露地叶菜番薯叶10亩</t>
  </si>
  <si>
    <t>P87820264407N000000013</t>
  </si>
  <si>
    <t>露地叶菜番薯叶7亩</t>
  </si>
  <si>
    <t>李权立</t>
  </si>
  <si>
    <t>P87820264407N000000008</t>
  </si>
  <si>
    <t>露地果菜南瓜60亩、
辣椒60亩</t>
  </si>
  <si>
    <t>P87820264407N000000014</t>
  </si>
  <si>
    <t>露地果菜辣椒30亩、南瓜6亩</t>
  </si>
  <si>
    <t>台山市都斛镇西墩村民委员会李卓金等13户</t>
  </si>
  <si>
    <t>P87820264407N000000015</t>
  </si>
  <si>
    <t>露地果菜辣椒335亩</t>
  </si>
  <si>
    <t>黄艺锋</t>
  </si>
  <si>
    <t>P87820264407N000000004</t>
  </si>
  <si>
    <t>露地果菜南瓜150亩</t>
  </si>
  <si>
    <t>P87820264407N000000005</t>
  </si>
  <si>
    <t>露地果菜南瓜30亩、
节瓜30亩</t>
  </si>
  <si>
    <t>解家朝</t>
  </si>
  <si>
    <t>P87820264407N000000010</t>
  </si>
  <si>
    <t>露地果菜南瓜40亩</t>
  </si>
  <si>
    <t>解治猛</t>
  </si>
  <si>
    <t>P87820264407N000000011</t>
  </si>
  <si>
    <t>露地果菜南瓜45亩</t>
  </si>
  <si>
    <t>台山市鹏祥农业科技有限责任公司</t>
  </si>
  <si>
    <t>P87820264407N000000012</t>
  </si>
  <si>
    <t>露地叶菜番薯叶85亩</t>
  </si>
  <si>
    <t>阮子球</t>
  </si>
  <si>
    <t>P87820264407N000000007</t>
  </si>
  <si>
    <t>露地果菜南瓜30亩、辣椒22亩</t>
  </si>
  <si>
    <t>台山市洞安泉丰农业专业合作社</t>
  </si>
  <si>
    <t>P87820264407N000000003</t>
  </si>
  <si>
    <t>露地果菜辣椒38亩、南瓜32亩</t>
  </si>
  <si>
    <t>梁明喜</t>
  </si>
  <si>
    <t>P87820264407N000000009</t>
  </si>
  <si>
    <t>露地果菜辣椒49亩、节瓜22亩</t>
  </si>
  <si>
    <t>附件10：</t>
  </si>
  <si>
    <t>台山市川岛镇2025年第二季度政策性蔬菜种植保险承保清单</t>
  </si>
  <si>
    <t>第二季度共承保露地果菜395亩</t>
  </si>
  <si>
    <t>川岛</t>
  </si>
  <si>
    <t>卫家彪</t>
  </si>
  <si>
    <t>P87820254407N000000031</t>
  </si>
  <si>
    <t>露地果菜莲子</t>
  </si>
  <si>
    <t>P87820254407N000000029</t>
  </si>
  <si>
    <t>P87820254407N000000030</t>
  </si>
  <si>
    <t>露地叶菜</t>
  </si>
  <si>
    <t>P87820254407N000000041</t>
  </si>
  <si>
    <t>2025-04-12</t>
  </si>
  <si>
    <t>露地果菜节瓜12亩、苹果瓜12亩</t>
  </si>
  <si>
    <t>节瓜12亩、苹果瓜12亩</t>
  </si>
  <si>
    <t>P87820254407N000000055</t>
  </si>
  <si>
    <t>2025-05-22</t>
  </si>
  <si>
    <t>露地果菜冬瓜24亩、南瓜12亩</t>
  </si>
  <si>
    <t>冬瓜24亩、南瓜12亩</t>
  </si>
  <si>
    <t>张敏锋</t>
  </si>
  <si>
    <t>P87820254407N000000075</t>
  </si>
  <si>
    <t>2025-06-30</t>
  </si>
  <si>
    <t>露地茎菜莲藕101.25亩</t>
  </si>
  <si>
    <t>P87820254407N000000076</t>
  </si>
  <si>
    <t>露地茎菜莲藕191.25亩</t>
  </si>
  <si>
    <t>王涛</t>
  </si>
  <si>
    <t>P87820254407N000000077</t>
  </si>
  <si>
    <t>露地茎菜莲藕207亩</t>
  </si>
  <si>
    <t>P87820254407N000000078</t>
  </si>
  <si>
    <t>露地茎菜莲藕76亩</t>
  </si>
  <si>
    <t>曾锡荣</t>
  </si>
  <si>
    <t>P87820254407N000000039</t>
  </si>
  <si>
    <t>番薯叶</t>
  </si>
  <si>
    <t>P87820254407N000000040</t>
  </si>
  <si>
    <t>露地果菜辣椒40亩</t>
  </si>
  <si>
    <t>黄位弟</t>
  </si>
  <si>
    <t>P87820254407N000000054</t>
  </si>
  <si>
    <t>2025-05-17</t>
  </si>
  <si>
    <t>露地果菜苦瓜22.4亩</t>
  </si>
  <si>
    <t>黄敏</t>
  </si>
  <si>
    <t>P87820254407N000000034</t>
  </si>
  <si>
    <t>2025-04-04</t>
  </si>
  <si>
    <t>露地果菜节瓜20亩、辣椒10亩</t>
  </si>
  <si>
    <t>节瓜20亩、辣椒10亩</t>
  </si>
  <si>
    <t>梁其恒</t>
  </si>
  <si>
    <t>P87820254407N000000045</t>
  </si>
  <si>
    <t>2025-04-25</t>
  </si>
  <si>
    <t>露地果菜茄子14亩</t>
  </si>
  <si>
    <t>P87820254407N000000046</t>
  </si>
  <si>
    <t>露地果菜白瓜18亩</t>
  </si>
  <si>
    <t>白瓜</t>
  </si>
  <si>
    <t>梅炎棠</t>
  </si>
  <si>
    <t>P87820254407N000000047</t>
  </si>
  <si>
    <t>2025-04-30</t>
  </si>
  <si>
    <t>露地茎菜莲藕86亩</t>
  </si>
  <si>
    <t>余家明</t>
  </si>
  <si>
    <t>P87820254407N000000049</t>
  </si>
  <si>
    <t>2025-05-01</t>
  </si>
  <si>
    <t>露地果菜南瓜39.98亩</t>
  </si>
  <si>
    <t>黄红真</t>
  </si>
  <si>
    <t>P87820254407N000000050</t>
  </si>
  <si>
    <t>2025-05-10</t>
  </si>
  <si>
    <t>P87820254407N000000051</t>
  </si>
  <si>
    <t>2025-05-14</t>
  </si>
  <si>
    <t>露地茎菜莲藕301亩</t>
  </si>
  <si>
    <t>P87820254407N000000052</t>
  </si>
  <si>
    <t>P87820254407N000000053</t>
  </si>
  <si>
    <t>露地茎菜莲藕261亩</t>
  </si>
  <si>
    <t>邓建忠</t>
  </si>
  <si>
    <t>P87820254407N000000035</t>
  </si>
  <si>
    <t>露地果菜茄子16.5亩</t>
  </si>
  <si>
    <t>P87820254407N000000048</t>
  </si>
  <si>
    <t>露地果菜南瓜5亩、节瓜9亩、辣椒15亩</t>
  </si>
  <si>
    <t>南瓜5亩、节瓜9亩、辣椒15亩</t>
  </si>
  <si>
    <t>P87820254407N000000063</t>
  </si>
  <si>
    <t>2025-06-07</t>
  </si>
  <si>
    <t>露地果菜冬瓜10亩</t>
  </si>
  <si>
    <t>冬瓜</t>
  </si>
  <si>
    <t>冉啟敏</t>
  </si>
  <si>
    <t>P87820254407N000000067</t>
  </si>
  <si>
    <t>2025-06-14</t>
  </si>
  <si>
    <t>陈祥</t>
  </si>
  <si>
    <t>P87820254407N000000042</t>
  </si>
  <si>
    <t>2025-04-19</t>
  </si>
  <si>
    <t>露地果菜毛豆60亩</t>
  </si>
  <si>
    <t>毛豆</t>
  </si>
  <si>
    <t>伍志明</t>
  </si>
  <si>
    <t>P87820254407N000000036</t>
  </si>
  <si>
    <t>2025-04-09</t>
  </si>
  <si>
    <t>露地茎菜香芋120亩</t>
  </si>
  <si>
    <t>香芋</t>
  </si>
  <si>
    <t>P87820254407N000000037</t>
  </si>
  <si>
    <t>露地果菜南瓜36亩、节瓜25亩</t>
  </si>
  <si>
    <t>南瓜36亩、节瓜25亩</t>
  </si>
  <si>
    <t>区汉</t>
  </si>
  <si>
    <t>P87820254407N000000038</t>
  </si>
  <si>
    <t>露地果菜节瓜20亩</t>
  </si>
  <si>
    <t>覃永疆</t>
  </si>
  <si>
    <t>P87820254407N000000043</t>
  </si>
  <si>
    <t>2025-04-22</t>
  </si>
  <si>
    <t>露地果菜南瓜20亩、节瓜20亩、辣椒10亩</t>
  </si>
  <si>
    <t>南瓜20亩、节瓜20亩、辣椒10亩</t>
  </si>
  <si>
    <t>陈鸿彬</t>
  </si>
  <si>
    <t>P87820254407N000000044</t>
  </si>
  <si>
    <t>露地果菜丝瓜20亩、节瓜30亩</t>
  </si>
  <si>
    <t>丝瓜20亩、节瓜30亩</t>
  </si>
  <si>
    <t>P87820254407N000000061</t>
  </si>
  <si>
    <t>2025-05-31</t>
  </si>
  <si>
    <t>露地茎菜魔芋29亩、鸡爪芋50亩</t>
  </si>
  <si>
    <t>魔芋29亩、鸡爪芋50亩</t>
  </si>
  <si>
    <t>P87820254407N000000062</t>
  </si>
  <si>
    <t>露地茎菜魔芋81亩</t>
  </si>
  <si>
    <t>魔芋</t>
  </si>
  <si>
    <t>郭炎威</t>
  </si>
  <si>
    <t>P87820254407N000000064</t>
  </si>
  <si>
    <t>2025-06-12</t>
  </si>
  <si>
    <t>露地茎菜魔芋151.5亩</t>
  </si>
  <si>
    <t>P87820254407N000000065</t>
  </si>
  <si>
    <t>露地茎菜魔芋90亩</t>
  </si>
  <si>
    <t>P87820254407N000000066</t>
  </si>
  <si>
    <t>露地茎菜魔芋135亩</t>
  </si>
  <si>
    <t>许联辉</t>
  </si>
  <si>
    <t>P87820254407N000000071</t>
  </si>
  <si>
    <t>露地茎菜魔芋295亩</t>
  </si>
  <si>
    <t>P87820254407N000000072</t>
  </si>
  <si>
    <t>露地茎菜魔芋230亩</t>
  </si>
  <si>
    <t>P87820254407N000000073</t>
  </si>
  <si>
    <t>黄荣生</t>
  </si>
  <si>
    <t>P87820254407N000000074</t>
  </si>
  <si>
    <t>露地茎菜魔芋60亩</t>
  </si>
  <si>
    <t>汶村</t>
  </si>
  <si>
    <t>伍东晓</t>
  </si>
  <si>
    <t>P87820254407N000000056</t>
  </si>
  <si>
    <t>2025-05-24</t>
  </si>
  <si>
    <t>露地茎菜莲藕857.5亩</t>
  </si>
  <si>
    <t>P87820254407N000000057</t>
  </si>
  <si>
    <t>露地茎菜莲藕319亩</t>
  </si>
  <si>
    <t>P87820254407N000000058</t>
  </si>
  <si>
    <t>露地茎菜莲藕187.5亩</t>
  </si>
  <si>
    <t>P87820254407N000000059</t>
  </si>
  <si>
    <t>露地茎菜莲藕50亩</t>
  </si>
  <si>
    <t>P87820254407N000000060</t>
  </si>
  <si>
    <t>露地茎菜莲藕1172.72亩</t>
  </si>
  <si>
    <t>唐仁康</t>
  </si>
  <si>
    <t>P87820254407N000000068</t>
  </si>
  <si>
    <t>2025-06-13</t>
  </si>
  <si>
    <t>露地茎菜莲藕255.55亩</t>
  </si>
  <si>
    <t>P87820254407N000000069</t>
  </si>
  <si>
    <t>露地茎菜莲藕551.5亩</t>
  </si>
  <si>
    <t>P87820254407N000000070</t>
  </si>
  <si>
    <t>露地茎菜莲藕59.5亩</t>
  </si>
  <si>
    <t>1、参保数量：种植业指种植面积亩数。
2、根据粤财金〔2023〕35号、江农农〔2021〕278号文件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</si>
  <si>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 xml:space="preserve">                  2025 年  04  月  16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</si>
</sst>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/m/d;@"/>
  </numFmts>
  <fonts count="36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0" xfId="49" applyNumberFormat="1" applyFont="1" applyFill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176" fontId="7" fillId="0" borderId="4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Alignment="1">
      <alignment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right" vertical="center"/>
    </xf>
    <xf numFmtId="0" fontId="10" fillId="2" borderId="6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Alignment="1">
      <alignment vertical="center"/>
    </xf>
    <xf numFmtId="0" fontId="11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49" applyFont="1" applyFill="1" applyAlignment="1">
      <alignment horizontal="center"/>
    </xf>
    <xf numFmtId="0" fontId="12" fillId="0" borderId="0" xfId="49" applyFont="1" applyFill="1" applyAlignment="1"/>
    <xf numFmtId="0" fontId="1" fillId="0" borderId="0" xfId="49" applyFont="1" applyFill="1" applyAlignment="1">
      <alignment horizontal="center"/>
    </xf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3" fillId="0" borderId="0" xfId="49" applyFont="1" applyFill="1" applyAlignment="1"/>
    <xf numFmtId="0" fontId="14" fillId="0" borderId="0" xfId="49" applyNumberFormat="1" applyFont="1" applyFill="1" applyAlignment="1">
      <alignment horizontal="center" vertical="center"/>
    </xf>
    <xf numFmtId="0" fontId="15" fillId="0" borderId="0" xfId="49" applyFont="1" applyFill="1" applyBorder="1" applyAlignment="1">
      <alignment horizontal="left"/>
    </xf>
    <xf numFmtId="0" fontId="15" fillId="0" borderId="0" xfId="49" applyFont="1" applyFill="1" applyBorder="1" applyAlignment="1">
      <alignment horizontal="center"/>
    </xf>
    <xf numFmtId="0" fontId="15" fillId="0" borderId="0" xfId="49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vertical="center"/>
    </xf>
    <xf numFmtId="0" fontId="7" fillId="0" borderId="0" xfId="49" applyNumberFormat="1" applyFont="1" applyFill="1" applyBorder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5" fillId="0" borderId="0" xfId="49" applyFont="1" applyFill="1" applyAlignment="1"/>
    <xf numFmtId="176" fontId="15" fillId="0" borderId="0" xfId="49" applyNumberFormat="1" applyFont="1" applyFill="1" applyAlignment="1"/>
    <xf numFmtId="0" fontId="7" fillId="2" borderId="6" xfId="49" applyNumberFormat="1" applyFont="1" applyFill="1" applyBorder="1" applyAlignment="1">
      <alignment horizontal="center" vertical="center" wrapText="1"/>
    </xf>
    <xf numFmtId="178" fontId="9" fillId="0" borderId="6" xfId="49" applyNumberFormat="1" applyFont="1" applyFill="1" applyBorder="1" applyAlignment="1">
      <alignment horizontal="center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13" fillId="0" borderId="0" xfId="49" applyFont="1" applyFill="1" applyAlignment="1">
      <alignment horizontal="center"/>
    </xf>
    <xf numFmtId="176" fontId="13" fillId="0" borderId="0" xfId="49" applyNumberFormat="1" applyFont="1" applyFill="1" applyAlignment="1">
      <alignment vertical="center"/>
    </xf>
    <xf numFmtId="0" fontId="13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center"/>
    </xf>
    <xf numFmtId="0" fontId="16" fillId="0" borderId="0" xfId="49" applyFont="1" applyFill="1" applyAlignment="1"/>
    <xf numFmtId="0" fontId="12" fillId="0" borderId="0" xfId="0" applyFont="1" applyFill="1" applyAlignment="1">
      <alignment horizontal="right"/>
    </xf>
    <xf numFmtId="0" fontId="3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rgb="FF92D050"/>
  </sheetPr>
  <dimension ref="A1:O129"/>
  <sheetViews>
    <sheetView workbookViewId="0">
      <selection activeCell="F9" sqref="F9:F36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27.1428571428571" style="72" customWidth="1"/>
    <col min="14" max="14" width="9.14285714285714" style="2"/>
    <col min="15" max="15" width="12.8571428571429" style="2"/>
    <col min="16" max="16378" width="9.14285714285714" style="2"/>
    <col min="16379" max="16384" width="9" style="2"/>
  </cols>
  <sheetData>
    <row r="1" s="1" customFormat="1" ht="16.5" spans="1:15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73"/>
    </row>
    <row r="2" s="2" customFormat="1" ht="36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4"/>
    </row>
    <row r="3" s="3" customFormat="1" ht="23" customHeight="1" spans="1:15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75" t="s">
        <v>3</v>
      </c>
    </row>
    <row r="4" s="4" customFormat="1" ht="20.1" customHeight="1" spans="1:15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76" t="s">
        <v>13</v>
      </c>
    </row>
    <row r="5" s="4" customFormat="1" ht="20.1" customHeight="1" spans="1:15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77"/>
    </row>
    <row r="6" s="5" customFormat="1" ht="26.25" customHeight="1" spans="1:15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78" t="s">
        <v>19</v>
      </c>
    </row>
    <row r="7" s="5" customFormat="1" ht="32" customHeight="1" spans="1:15">
      <c r="A7" s="29" t="s">
        <v>20</v>
      </c>
      <c r="B7" s="30"/>
      <c r="C7" s="30"/>
      <c r="D7" s="30"/>
      <c r="E7" s="31"/>
      <c r="F7" s="33">
        <f>SUM(F8:F99)</f>
        <v>24423.26</v>
      </c>
      <c r="G7" s="33">
        <f t="shared" ref="G7:L7" si="0">SUM(G8:G99)</f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hidden="1" customHeight="1" spans="1:15">
      <c r="A8" s="36">
        <v>1</v>
      </c>
      <c r="B8" s="36" t="s">
        <v>21</v>
      </c>
      <c r="C8" s="36" t="s">
        <v>22</v>
      </c>
      <c r="D8" s="36" t="s">
        <v>23</v>
      </c>
      <c r="E8" s="36" t="s">
        <v>24</v>
      </c>
      <c r="F8" s="38">
        <v>148.24</v>
      </c>
      <c r="G8" s="38">
        <v>296480</v>
      </c>
      <c r="H8" s="38">
        <v>35577.6</v>
      </c>
      <c r="I8" s="38">
        <v>14231.04</v>
      </c>
      <c r="J8" s="38">
        <v>3557.76</v>
      </c>
      <c r="K8" s="38">
        <v>3557.76</v>
      </c>
      <c r="L8" s="38">
        <v>14231.04</v>
      </c>
      <c r="M8" s="39" t="s">
        <v>25</v>
      </c>
      <c r="O8" s="5">
        <f>G8/F8</f>
        <v>2000</v>
      </c>
    </row>
    <row r="9" s="5" customFormat="1" ht="35" customHeight="1" spans="1:15">
      <c r="A9" s="36">
        <v>2</v>
      </c>
      <c r="B9" s="36" t="s">
        <v>21</v>
      </c>
      <c r="C9" s="36" t="s">
        <v>26</v>
      </c>
      <c r="D9" s="36" t="s">
        <v>27</v>
      </c>
      <c r="E9" s="36" t="s">
        <v>24</v>
      </c>
      <c r="F9" s="38">
        <v>132</v>
      </c>
      <c r="G9" s="38">
        <v>118800</v>
      </c>
      <c r="H9" s="38">
        <v>14256</v>
      </c>
      <c r="I9" s="38">
        <v>5702.4</v>
      </c>
      <c r="J9" s="38">
        <v>1425.6</v>
      </c>
      <c r="K9" s="38">
        <v>1425.6</v>
      </c>
      <c r="L9" s="38">
        <v>5702.4</v>
      </c>
      <c r="M9" s="39" t="s">
        <v>28</v>
      </c>
      <c r="O9" s="5">
        <f t="shared" ref="O9:O40" si="1">G9/F9</f>
        <v>900</v>
      </c>
    </row>
    <row r="10" s="5" customFormat="1" ht="35" hidden="1" customHeight="1" spans="1:15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O10" s="5">
        <f t="shared" si="1"/>
        <v>2000</v>
      </c>
    </row>
    <row r="11" s="5" customFormat="1" ht="35" hidden="1" customHeight="1" spans="1:15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O11" s="5">
        <f t="shared" si="1"/>
        <v>2000</v>
      </c>
    </row>
    <row r="12" s="5" customFormat="1" ht="35" hidden="1" customHeight="1" spans="1:15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O12" s="5">
        <f t="shared" si="1"/>
        <v>2000</v>
      </c>
    </row>
    <row r="13" s="5" customFormat="1" ht="35" hidden="1" customHeight="1" spans="1:15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O13" s="5">
        <f t="shared" si="1"/>
        <v>2000</v>
      </c>
    </row>
    <row r="14" s="5" customFormat="1" ht="35" hidden="1" customHeight="1" spans="1:15">
      <c r="A14" s="36">
        <v>7</v>
      </c>
      <c r="B14" s="36" t="s">
        <v>41</v>
      </c>
      <c r="C14" s="36" t="s">
        <v>42</v>
      </c>
      <c r="D14" s="36" t="s">
        <v>43</v>
      </c>
      <c r="E14" s="36" t="s">
        <v>44</v>
      </c>
      <c r="F14" s="38">
        <v>216</v>
      </c>
      <c r="G14" s="38">
        <v>432000</v>
      </c>
      <c r="H14" s="38">
        <v>51840</v>
      </c>
      <c r="I14" s="38">
        <v>20736</v>
      </c>
      <c r="J14" s="38">
        <v>5184</v>
      </c>
      <c r="K14" s="38">
        <v>5184</v>
      </c>
      <c r="L14" s="38">
        <v>20736</v>
      </c>
      <c r="M14" s="39" t="s">
        <v>45</v>
      </c>
      <c r="O14" s="5">
        <f t="shared" si="1"/>
        <v>2000</v>
      </c>
    </row>
    <row r="15" s="5" customFormat="1" ht="35" hidden="1" customHeight="1" spans="1:15">
      <c r="A15" s="36">
        <v>8</v>
      </c>
      <c r="B15" s="36" t="s">
        <v>41</v>
      </c>
      <c r="C15" s="36" t="s">
        <v>46</v>
      </c>
      <c r="D15" s="36" t="s">
        <v>47</v>
      </c>
      <c r="E15" s="36" t="s">
        <v>48</v>
      </c>
      <c r="F15" s="38">
        <v>600</v>
      </c>
      <c r="G15" s="38">
        <v>1200000</v>
      </c>
      <c r="H15" s="38">
        <v>144000</v>
      </c>
      <c r="I15" s="38">
        <v>57600</v>
      </c>
      <c r="J15" s="38">
        <v>14400</v>
      </c>
      <c r="K15" s="38">
        <v>14400</v>
      </c>
      <c r="L15" s="38">
        <v>57600</v>
      </c>
      <c r="M15" s="39" t="s">
        <v>49</v>
      </c>
      <c r="O15" s="5">
        <f t="shared" si="1"/>
        <v>2000</v>
      </c>
    </row>
    <row r="16" s="5" customFormat="1" ht="35" hidden="1" customHeight="1" spans="1:15">
      <c r="A16" s="36">
        <v>9</v>
      </c>
      <c r="B16" s="36" t="s">
        <v>41</v>
      </c>
      <c r="C16" s="36" t="s">
        <v>50</v>
      </c>
      <c r="D16" s="36" t="s">
        <v>51</v>
      </c>
      <c r="E16" s="36" t="s">
        <v>32</v>
      </c>
      <c r="F16" s="38">
        <v>500</v>
      </c>
      <c r="G16" s="38">
        <v>1000000</v>
      </c>
      <c r="H16" s="38">
        <v>120000</v>
      </c>
      <c r="I16" s="38">
        <v>48000</v>
      </c>
      <c r="J16" s="38">
        <v>12000</v>
      </c>
      <c r="K16" s="38">
        <v>12000</v>
      </c>
      <c r="L16" s="38">
        <v>48000</v>
      </c>
      <c r="M16" s="39" t="s">
        <v>52</v>
      </c>
      <c r="O16" s="5">
        <f t="shared" si="1"/>
        <v>2000</v>
      </c>
    </row>
    <row r="17" s="5" customFormat="1" ht="35" hidden="1" customHeight="1" spans="1:15">
      <c r="A17" s="36">
        <v>10</v>
      </c>
      <c r="B17" s="36" t="s">
        <v>41</v>
      </c>
      <c r="C17" s="36" t="s">
        <v>53</v>
      </c>
      <c r="D17" s="36" t="s">
        <v>54</v>
      </c>
      <c r="E17" s="36" t="s">
        <v>32</v>
      </c>
      <c r="F17" s="38">
        <v>700</v>
      </c>
      <c r="G17" s="38">
        <v>1400000</v>
      </c>
      <c r="H17" s="38">
        <v>168000</v>
      </c>
      <c r="I17" s="38">
        <v>67200</v>
      </c>
      <c r="J17" s="38">
        <v>16800</v>
      </c>
      <c r="K17" s="38">
        <v>16800</v>
      </c>
      <c r="L17" s="38">
        <v>67200</v>
      </c>
      <c r="M17" s="39" t="s">
        <v>55</v>
      </c>
      <c r="O17" s="5">
        <f t="shared" si="1"/>
        <v>2000</v>
      </c>
    </row>
    <row r="18" s="5" customFormat="1" ht="35" hidden="1" customHeight="1" spans="1:15">
      <c r="A18" s="36">
        <v>11</v>
      </c>
      <c r="B18" s="36" t="s">
        <v>41</v>
      </c>
      <c r="C18" s="36" t="s">
        <v>56</v>
      </c>
      <c r="D18" s="36" t="s">
        <v>57</v>
      </c>
      <c r="E18" s="36" t="s">
        <v>32</v>
      </c>
      <c r="F18" s="38">
        <v>630</v>
      </c>
      <c r="G18" s="38">
        <v>1260000</v>
      </c>
      <c r="H18" s="38">
        <v>151200</v>
      </c>
      <c r="I18" s="38">
        <v>60480</v>
      </c>
      <c r="J18" s="38">
        <v>15120</v>
      </c>
      <c r="K18" s="38">
        <v>15120</v>
      </c>
      <c r="L18" s="38">
        <v>60480</v>
      </c>
      <c r="M18" s="39" t="s">
        <v>58</v>
      </c>
      <c r="O18" s="5">
        <f t="shared" si="1"/>
        <v>2000</v>
      </c>
    </row>
    <row r="19" s="5" customFormat="1" ht="35" hidden="1" customHeight="1" spans="1:15">
      <c r="A19" s="36">
        <v>12</v>
      </c>
      <c r="B19" s="36" t="s">
        <v>41</v>
      </c>
      <c r="C19" s="36" t="s">
        <v>59</v>
      </c>
      <c r="D19" s="36" t="s">
        <v>60</v>
      </c>
      <c r="E19" s="36" t="s">
        <v>32</v>
      </c>
      <c r="F19" s="38">
        <v>200</v>
      </c>
      <c r="G19" s="38">
        <v>400000</v>
      </c>
      <c r="H19" s="38">
        <v>48000</v>
      </c>
      <c r="I19" s="38">
        <v>19200</v>
      </c>
      <c r="J19" s="38">
        <v>4800</v>
      </c>
      <c r="K19" s="38">
        <v>4800</v>
      </c>
      <c r="L19" s="38">
        <v>19200</v>
      </c>
      <c r="M19" s="39" t="s">
        <v>61</v>
      </c>
      <c r="O19" s="5">
        <f t="shared" si="1"/>
        <v>2000</v>
      </c>
    </row>
    <row r="20" s="5" customFormat="1" ht="35" hidden="1" customHeight="1" spans="1:15">
      <c r="A20" s="36">
        <v>13</v>
      </c>
      <c r="B20" s="36" t="s">
        <v>41</v>
      </c>
      <c r="C20" s="36" t="s">
        <v>62</v>
      </c>
      <c r="D20" s="36" t="s">
        <v>63</v>
      </c>
      <c r="E20" s="36" t="s">
        <v>32</v>
      </c>
      <c r="F20" s="38">
        <v>280</v>
      </c>
      <c r="G20" s="38">
        <v>560000</v>
      </c>
      <c r="H20" s="38">
        <v>67200</v>
      </c>
      <c r="I20" s="38">
        <v>26880</v>
      </c>
      <c r="J20" s="38">
        <v>6720</v>
      </c>
      <c r="K20" s="38">
        <v>6720</v>
      </c>
      <c r="L20" s="38">
        <v>26880</v>
      </c>
      <c r="M20" s="39" t="s">
        <v>64</v>
      </c>
      <c r="O20" s="5">
        <f t="shared" si="1"/>
        <v>2000</v>
      </c>
    </row>
    <row r="21" s="5" customFormat="1" ht="35" hidden="1" customHeight="1" spans="1:15">
      <c r="A21" s="36">
        <v>14</v>
      </c>
      <c r="B21" s="36" t="s">
        <v>41</v>
      </c>
      <c r="C21" s="36" t="s">
        <v>65</v>
      </c>
      <c r="D21" s="36" t="s">
        <v>66</v>
      </c>
      <c r="E21" s="36" t="s">
        <v>32</v>
      </c>
      <c r="F21" s="38">
        <v>158</v>
      </c>
      <c r="G21" s="38">
        <v>316000</v>
      </c>
      <c r="H21" s="38">
        <v>37920</v>
      </c>
      <c r="I21" s="38">
        <v>15168</v>
      </c>
      <c r="J21" s="38">
        <v>3792</v>
      </c>
      <c r="K21" s="38">
        <v>3792</v>
      </c>
      <c r="L21" s="38">
        <v>15168</v>
      </c>
      <c r="M21" s="39" t="s">
        <v>67</v>
      </c>
      <c r="O21" s="5">
        <f t="shared" si="1"/>
        <v>2000</v>
      </c>
    </row>
    <row r="22" s="5" customFormat="1" ht="35" hidden="1" customHeight="1" spans="1:15">
      <c r="A22" s="36">
        <v>15</v>
      </c>
      <c r="B22" s="36" t="s">
        <v>41</v>
      </c>
      <c r="C22" s="36" t="s">
        <v>68</v>
      </c>
      <c r="D22" s="36" t="s">
        <v>69</v>
      </c>
      <c r="E22" s="36" t="s">
        <v>32</v>
      </c>
      <c r="F22" s="38">
        <v>38</v>
      </c>
      <c r="G22" s="38">
        <v>76000</v>
      </c>
      <c r="H22" s="38">
        <v>9120</v>
      </c>
      <c r="I22" s="38">
        <v>3648</v>
      </c>
      <c r="J22" s="38">
        <v>912</v>
      </c>
      <c r="K22" s="38">
        <v>912</v>
      </c>
      <c r="L22" s="38">
        <v>3648</v>
      </c>
      <c r="M22" s="39" t="s">
        <v>70</v>
      </c>
      <c r="O22" s="5">
        <f t="shared" si="1"/>
        <v>2000</v>
      </c>
    </row>
    <row r="23" s="5" customFormat="1" ht="35" hidden="1" customHeight="1" spans="1:15">
      <c r="A23" s="36">
        <v>16</v>
      </c>
      <c r="B23" s="36" t="s">
        <v>41</v>
      </c>
      <c r="C23" s="36" t="s">
        <v>68</v>
      </c>
      <c r="D23" s="36" t="s">
        <v>71</v>
      </c>
      <c r="E23" s="36" t="s">
        <v>32</v>
      </c>
      <c r="F23" s="38">
        <v>85</v>
      </c>
      <c r="G23" s="38">
        <v>170000</v>
      </c>
      <c r="H23" s="38">
        <v>20400</v>
      </c>
      <c r="I23" s="38">
        <v>8160</v>
      </c>
      <c r="J23" s="38">
        <v>2040</v>
      </c>
      <c r="K23" s="38">
        <v>2040</v>
      </c>
      <c r="L23" s="38">
        <v>8160</v>
      </c>
      <c r="M23" s="39" t="s">
        <v>72</v>
      </c>
      <c r="O23" s="5">
        <f t="shared" si="1"/>
        <v>2000</v>
      </c>
    </row>
    <row r="24" s="5" customFormat="1" ht="35" hidden="1" customHeight="1" spans="1:15">
      <c r="A24" s="36">
        <v>17</v>
      </c>
      <c r="B24" s="36" t="s">
        <v>41</v>
      </c>
      <c r="C24" s="36" t="s">
        <v>73</v>
      </c>
      <c r="D24" s="36" t="s">
        <v>74</v>
      </c>
      <c r="E24" s="36" t="s">
        <v>32</v>
      </c>
      <c r="F24" s="38">
        <v>250</v>
      </c>
      <c r="G24" s="38">
        <v>500000</v>
      </c>
      <c r="H24" s="38">
        <v>60000</v>
      </c>
      <c r="I24" s="38">
        <v>24000</v>
      </c>
      <c r="J24" s="38">
        <v>6000</v>
      </c>
      <c r="K24" s="38">
        <v>6000</v>
      </c>
      <c r="L24" s="38">
        <v>24000</v>
      </c>
      <c r="M24" s="39" t="s">
        <v>75</v>
      </c>
      <c r="O24" s="5">
        <f t="shared" si="1"/>
        <v>2000</v>
      </c>
    </row>
    <row r="25" s="5" customFormat="1" ht="35" hidden="1" customHeight="1" spans="1:15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O25" s="5">
        <f t="shared" si="1"/>
        <v>2000</v>
      </c>
    </row>
    <row r="26" s="5" customFormat="1" ht="35" hidden="1" customHeight="1" spans="1:15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O26" s="5">
        <f t="shared" si="1"/>
        <v>2000</v>
      </c>
    </row>
    <row r="27" s="5" customFormat="1" ht="35" hidden="1" customHeight="1" spans="1:15">
      <c r="A27" s="36">
        <v>20</v>
      </c>
      <c r="B27" s="36" t="s">
        <v>80</v>
      </c>
      <c r="C27" s="36" t="s">
        <v>84</v>
      </c>
      <c r="D27" s="36" t="s">
        <v>85</v>
      </c>
      <c r="E27" s="36" t="s">
        <v>24</v>
      </c>
      <c r="F27" s="38">
        <v>536</v>
      </c>
      <c r="G27" s="38">
        <v>1072000</v>
      </c>
      <c r="H27" s="38">
        <v>128640</v>
      </c>
      <c r="I27" s="38">
        <v>51456</v>
      </c>
      <c r="J27" s="38">
        <v>12864</v>
      </c>
      <c r="K27" s="38">
        <v>12864</v>
      </c>
      <c r="L27" s="38">
        <v>51456</v>
      </c>
      <c r="M27" s="39" t="s">
        <v>86</v>
      </c>
      <c r="O27" s="5">
        <f t="shared" si="1"/>
        <v>2000</v>
      </c>
    </row>
    <row r="28" s="5" customFormat="1" ht="35" hidden="1" customHeight="1" spans="1:15">
      <c r="A28" s="36">
        <v>21</v>
      </c>
      <c r="B28" s="36" t="s">
        <v>80</v>
      </c>
      <c r="C28" s="36" t="s">
        <v>87</v>
      </c>
      <c r="D28" s="36" t="s">
        <v>88</v>
      </c>
      <c r="E28" s="36" t="s">
        <v>89</v>
      </c>
      <c r="F28" s="38">
        <v>570</v>
      </c>
      <c r="G28" s="38">
        <v>1140000</v>
      </c>
      <c r="H28" s="38">
        <v>136800</v>
      </c>
      <c r="I28" s="38">
        <v>54720</v>
      </c>
      <c r="J28" s="38">
        <v>13680</v>
      </c>
      <c r="K28" s="38">
        <v>13680</v>
      </c>
      <c r="L28" s="38">
        <v>54720</v>
      </c>
      <c r="M28" s="39" t="s">
        <v>90</v>
      </c>
      <c r="O28" s="5">
        <f t="shared" si="1"/>
        <v>2000</v>
      </c>
    </row>
    <row r="29" s="5" customFormat="1" ht="35" hidden="1" customHeight="1" spans="1:15">
      <c r="A29" s="36">
        <v>22</v>
      </c>
      <c r="B29" s="36" t="s">
        <v>80</v>
      </c>
      <c r="C29" s="36" t="s">
        <v>91</v>
      </c>
      <c r="D29" s="36" t="s">
        <v>92</v>
      </c>
      <c r="E29" s="36" t="s">
        <v>44</v>
      </c>
      <c r="F29" s="38">
        <v>460</v>
      </c>
      <c r="G29" s="38">
        <v>920000</v>
      </c>
      <c r="H29" s="38">
        <v>110400</v>
      </c>
      <c r="I29" s="38">
        <v>44160</v>
      </c>
      <c r="J29" s="38">
        <v>11040</v>
      </c>
      <c r="K29" s="38">
        <v>11040</v>
      </c>
      <c r="L29" s="38">
        <v>44160</v>
      </c>
      <c r="M29" s="39" t="s">
        <v>93</v>
      </c>
      <c r="O29" s="5">
        <f t="shared" si="1"/>
        <v>2000</v>
      </c>
    </row>
    <row r="30" s="5" customFormat="1" ht="35" hidden="1" customHeight="1" spans="1:15">
      <c r="A30" s="36">
        <v>23</v>
      </c>
      <c r="B30" s="36" t="s">
        <v>80</v>
      </c>
      <c r="C30" s="36" t="s">
        <v>94</v>
      </c>
      <c r="D30" s="36" t="s">
        <v>95</v>
      </c>
      <c r="E30" s="36" t="s">
        <v>44</v>
      </c>
      <c r="F30" s="38">
        <v>240</v>
      </c>
      <c r="G30" s="38">
        <v>480000</v>
      </c>
      <c r="H30" s="38">
        <v>57600</v>
      </c>
      <c r="I30" s="38">
        <v>23040</v>
      </c>
      <c r="J30" s="38">
        <v>5760</v>
      </c>
      <c r="K30" s="38">
        <v>5760</v>
      </c>
      <c r="L30" s="38">
        <v>23040</v>
      </c>
      <c r="M30" s="39" t="s">
        <v>96</v>
      </c>
      <c r="O30" s="5">
        <f t="shared" si="1"/>
        <v>2000</v>
      </c>
    </row>
    <row r="31" s="5" customFormat="1" ht="35" hidden="1" customHeight="1" spans="1:15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O31" s="5">
        <f t="shared" si="1"/>
        <v>2000</v>
      </c>
    </row>
    <row r="32" s="5" customFormat="1" ht="35" hidden="1" customHeight="1" spans="1:15">
      <c r="A32" s="36">
        <v>25</v>
      </c>
      <c r="B32" s="36" t="s">
        <v>80</v>
      </c>
      <c r="C32" s="36" t="s">
        <v>101</v>
      </c>
      <c r="D32" s="36" t="s">
        <v>102</v>
      </c>
      <c r="E32" s="36" t="s">
        <v>99</v>
      </c>
      <c r="F32" s="38">
        <v>402</v>
      </c>
      <c r="G32" s="38">
        <v>804000</v>
      </c>
      <c r="H32" s="38">
        <v>96480</v>
      </c>
      <c r="I32" s="38">
        <v>38592</v>
      </c>
      <c r="J32" s="38">
        <v>9648</v>
      </c>
      <c r="K32" s="38">
        <v>9648</v>
      </c>
      <c r="L32" s="38">
        <v>38592</v>
      </c>
      <c r="M32" s="39" t="s">
        <v>103</v>
      </c>
      <c r="O32" s="5">
        <f t="shared" si="1"/>
        <v>2000</v>
      </c>
    </row>
    <row r="33" s="5" customFormat="1" ht="35" hidden="1" customHeight="1" spans="1:15">
      <c r="A33" s="36">
        <v>26</v>
      </c>
      <c r="B33" s="36" t="s">
        <v>80</v>
      </c>
      <c r="C33" s="36" t="s">
        <v>101</v>
      </c>
      <c r="D33" s="36" t="s">
        <v>104</v>
      </c>
      <c r="E33" s="36" t="s">
        <v>99</v>
      </c>
      <c r="F33" s="38">
        <v>400</v>
      </c>
      <c r="G33" s="38">
        <v>800000</v>
      </c>
      <c r="H33" s="38">
        <v>96000</v>
      </c>
      <c r="I33" s="38">
        <v>38400</v>
      </c>
      <c r="J33" s="38">
        <v>9600</v>
      </c>
      <c r="K33" s="38">
        <v>9600</v>
      </c>
      <c r="L33" s="38">
        <v>38400</v>
      </c>
      <c r="M33" s="39" t="s">
        <v>105</v>
      </c>
      <c r="O33" s="5">
        <f t="shared" si="1"/>
        <v>2000</v>
      </c>
    </row>
    <row r="34" s="5" customFormat="1" ht="35" hidden="1" customHeight="1" spans="1:15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O34" s="5">
        <f t="shared" si="1"/>
        <v>2000</v>
      </c>
    </row>
    <row r="35" s="5" customFormat="1" ht="35" hidden="1" customHeight="1" spans="1:15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O35" s="5">
        <f t="shared" si="1"/>
        <v>1500</v>
      </c>
    </row>
    <row r="36" s="5" customFormat="1" ht="35" customHeight="1" spans="1:15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O36" s="5">
        <f t="shared" si="1"/>
        <v>900</v>
      </c>
    </row>
    <row r="37" s="5" customFormat="1" ht="35" hidden="1" customHeight="1" spans="1:15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O37" s="5">
        <f t="shared" si="1"/>
        <v>2000</v>
      </c>
    </row>
    <row r="38" s="5" customFormat="1" ht="35" hidden="1" customHeight="1" spans="1:15">
      <c r="A38" s="36">
        <v>31</v>
      </c>
      <c r="B38" s="36" t="s">
        <v>116</v>
      </c>
      <c r="C38" s="36" t="s">
        <v>117</v>
      </c>
      <c r="D38" s="36" t="s">
        <v>118</v>
      </c>
      <c r="E38" s="36" t="s">
        <v>24</v>
      </c>
      <c r="F38" s="38">
        <v>152</v>
      </c>
      <c r="G38" s="38">
        <v>304000</v>
      </c>
      <c r="H38" s="38">
        <v>36480</v>
      </c>
      <c r="I38" s="38">
        <v>14592</v>
      </c>
      <c r="J38" s="38">
        <v>3648</v>
      </c>
      <c r="K38" s="38">
        <v>3648</v>
      </c>
      <c r="L38" s="38">
        <v>14592</v>
      </c>
      <c r="M38" s="39" t="s">
        <v>119</v>
      </c>
      <c r="O38" s="5">
        <f t="shared" si="1"/>
        <v>2000</v>
      </c>
    </row>
    <row r="39" s="5" customFormat="1" ht="35" hidden="1" customHeight="1" spans="1:15">
      <c r="A39" s="36">
        <v>32</v>
      </c>
      <c r="B39" s="36" t="s">
        <v>116</v>
      </c>
      <c r="C39" s="36" t="s">
        <v>120</v>
      </c>
      <c r="D39" s="36" t="s">
        <v>121</v>
      </c>
      <c r="E39" s="36" t="s">
        <v>24</v>
      </c>
      <c r="F39" s="38">
        <v>164</v>
      </c>
      <c r="G39" s="38">
        <v>328000</v>
      </c>
      <c r="H39" s="38">
        <v>39360</v>
      </c>
      <c r="I39" s="38">
        <v>15744</v>
      </c>
      <c r="J39" s="38">
        <v>3936</v>
      </c>
      <c r="K39" s="38">
        <v>3936</v>
      </c>
      <c r="L39" s="38">
        <v>15744</v>
      </c>
      <c r="M39" s="39" t="s">
        <v>122</v>
      </c>
      <c r="O39" s="5">
        <f t="shared" si="1"/>
        <v>2000</v>
      </c>
    </row>
    <row r="40" s="5" customFormat="1" ht="35" hidden="1" customHeight="1" spans="1:15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O40" s="5">
        <f t="shared" si="1"/>
        <v>2000</v>
      </c>
    </row>
    <row r="41" s="5" customFormat="1" ht="35" hidden="1" customHeight="1" spans="1:15">
      <c r="A41" s="36">
        <v>34</v>
      </c>
      <c r="B41" s="36" t="s">
        <v>116</v>
      </c>
      <c r="C41" s="36" t="s">
        <v>126</v>
      </c>
      <c r="D41" s="36" t="s">
        <v>127</v>
      </c>
      <c r="E41" s="36" t="s">
        <v>24</v>
      </c>
      <c r="F41" s="38">
        <v>184</v>
      </c>
      <c r="G41" s="38">
        <v>368000</v>
      </c>
      <c r="H41" s="38">
        <v>44160</v>
      </c>
      <c r="I41" s="38">
        <v>17664</v>
      </c>
      <c r="J41" s="38">
        <v>4416</v>
      </c>
      <c r="K41" s="38">
        <v>4416</v>
      </c>
      <c r="L41" s="38">
        <v>17664</v>
      </c>
      <c r="M41" s="39" t="s">
        <v>128</v>
      </c>
      <c r="O41" s="5">
        <f t="shared" ref="O41:O72" si="2">G41/F41</f>
        <v>2000</v>
      </c>
    </row>
    <row r="42" s="5" customFormat="1" ht="35" hidden="1" customHeight="1" spans="1:15">
      <c r="A42" s="36">
        <v>35</v>
      </c>
      <c r="B42" s="36" t="s">
        <v>116</v>
      </c>
      <c r="C42" s="36" t="s">
        <v>129</v>
      </c>
      <c r="D42" s="36" t="s">
        <v>130</v>
      </c>
      <c r="E42" s="36" t="s">
        <v>24</v>
      </c>
      <c r="F42" s="38">
        <v>168</v>
      </c>
      <c r="G42" s="38">
        <v>336000</v>
      </c>
      <c r="H42" s="38">
        <v>40320</v>
      </c>
      <c r="I42" s="38">
        <v>16128</v>
      </c>
      <c r="J42" s="38">
        <v>4032</v>
      </c>
      <c r="K42" s="38">
        <v>4032</v>
      </c>
      <c r="L42" s="38">
        <v>16128</v>
      </c>
      <c r="M42" s="39" t="s">
        <v>131</v>
      </c>
      <c r="O42" s="5">
        <f t="shared" si="2"/>
        <v>2000</v>
      </c>
    </row>
    <row r="43" s="5" customFormat="1" ht="35" hidden="1" customHeight="1" spans="1:15">
      <c r="A43" s="36">
        <v>36</v>
      </c>
      <c r="B43" s="36" t="s">
        <v>116</v>
      </c>
      <c r="C43" s="36" t="s">
        <v>132</v>
      </c>
      <c r="D43" s="36" t="s">
        <v>133</v>
      </c>
      <c r="E43" s="36" t="s">
        <v>24</v>
      </c>
      <c r="F43" s="38">
        <v>166</v>
      </c>
      <c r="G43" s="38">
        <v>332000</v>
      </c>
      <c r="H43" s="38">
        <v>39840</v>
      </c>
      <c r="I43" s="38">
        <v>15936</v>
      </c>
      <c r="J43" s="38">
        <v>3984</v>
      </c>
      <c r="K43" s="38">
        <v>3984</v>
      </c>
      <c r="L43" s="38">
        <v>15936</v>
      </c>
      <c r="M43" s="39" t="s">
        <v>134</v>
      </c>
      <c r="O43" s="5">
        <f t="shared" si="2"/>
        <v>2000</v>
      </c>
    </row>
    <row r="44" s="5" customFormat="1" ht="35" hidden="1" customHeight="1" spans="1:15">
      <c r="A44" s="36">
        <v>37</v>
      </c>
      <c r="B44" s="36" t="s">
        <v>116</v>
      </c>
      <c r="C44" s="36" t="s">
        <v>135</v>
      </c>
      <c r="D44" s="36" t="s">
        <v>136</v>
      </c>
      <c r="E44" s="36" t="s">
        <v>24</v>
      </c>
      <c r="F44" s="38">
        <v>156</v>
      </c>
      <c r="G44" s="38">
        <v>312000</v>
      </c>
      <c r="H44" s="38">
        <v>37440</v>
      </c>
      <c r="I44" s="38">
        <v>14976</v>
      </c>
      <c r="J44" s="38">
        <v>3744</v>
      </c>
      <c r="K44" s="38">
        <v>3744</v>
      </c>
      <c r="L44" s="38">
        <v>14976</v>
      </c>
      <c r="M44" s="39" t="s">
        <v>137</v>
      </c>
      <c r="O44" s="5">
        <f t="shared" si="2"/>
        <v>2000</v>
      </c>
    </row>
    <row r="45" s="5" customFormat="1" ht="35" hidden="1" customHeight="1" spans="1:15">
      <c r="A45" s="36">
        <v>38</v>
      </c>
      <c r="B45" s="36" t="s">
        <v>116</v>
      </c>
      <c r="C45" s="36" t="s">
        <v>138</v>
      </c>
      <c r="D45" s="36" t="s">
        <v>139</v>
      </c>
      <c r="E45" s="36" t="s">
        <v>140</v>
      </c>
      <c r="F45" s="38">
        <v>150</v>
      </c>
      <c r="G45" s="38">
        <v>300000</v>
      </c>
      <c r="H45" s="38">
        <v>36000</v>
      </c>
      <c r="I45" s="38">
        <v>14400</v>
      </c>
      <c r="J45" s="38">
        <v>3600</v>
      </c>
      <c r="K45" s="38">
        <v>3600</v>
      </c>
      <c r="L45" s="38">
        <v>14400</v>
      </c>
      <c r="M45" s="39" t="s">
        <v>141</v>
      </c>
      <c r="O45" s="5">
        <f t="shared" si="2"/>
        <v>2000</v>
      </c>
    </row>
    <row r="46" s="5" customFormat="1" ht="35" hidden="1" customHeight="1" spans="1:15">
      <c r="A46" s="36">
        <v>39</v>
      </c>
      <c r="B46" s="36" t="s">
        <v>116</v>
      </c>
      <c r="C46" s="36" t="s">
        <v>142</v>
      </c>
      <c r="D46" s="36" t="s">
        <v>143</v>
      </c>
      <c r="E46" s="36" t="s">
        <v>140</v>
      </c>
      <c r="F46" s="38">
        <v>176</v>
      </c>
      <c r="G46" s="38">
        <v>352000</v>
      </c>
      <c r="H46" s="38">
        <v>42240</v>
      </c>
      <c r="I46" s="38">
        <v>16896</v>
      </c>
      <c r="J46" s="38">
        <v>4224</v>
      </c>
      <c r="K46" s="38">
        <v>4224</v>
      </c>
      <c r="L46" s="38">
        <v>16896</v>
      </c>
      <c r="M46" s="39" t="s">
        <v>144</v>
      </c>
      <c r="O46" s="5">
        <f t="shared" si="2"/>
        <v>2000</v>
      </c>
    </row>
    <row r="47" s="5" customFormat="1" ht="35" hidden="1" customHeight="1" spans="1:15">
      <c r="A47" s="36">
        <v>40</v>
      </c>
      <c r="B47" s="36" t="s">
        <v>116</v>
      </c>
      <c r="C47" s="36" t="s">
        <v>145</v>
      </c>
      <c r="D47" s="36" t="s">
        <v>146</v>
      </c>
      <c r="E47" s="36" t="s">
        <v>140</v>
      </c>
      <c r="F47" s="38">
        <v>152</v>
      </c>
      <c r="G47" s="38">
        <v>304000</v>
      </c>
      <c r="H47" s="38">
        <v>36480</v>
      </c>
      <c r="I47" s="38">
        <v>14592</v>
      </c>
      <c r="J47" s="38">
        <v>3648</v>
      </c>
      <c r="K47" s="38">
        <v>3648</v>
      </c>
      <c r="L47" s="38">
        <v>14592</v>
      </c>
      <c r="M47" s="39" t="s">
        <v>119</v>
      </c>
      <c r="O47" s="5">
        <f t="shared" si="2"/>
        <v>2000</v>
      </c>
    </row>
    <row r="48" s="5" customFormat="1" ht="35" hidden="1" customHeight="1" spans="1:15">
      <c r="A48" s="36">
        <v>41</v>
      </c>
      <c r="B48" s="36" t="s">
        <v>116</v>
      </c>
      <c r="C48" s="36" t="s">
        <v>147</v>
      </c>
      <c r="D48" s="36" t="s">
        <v>148</v>
      </c>
      <c r="E48" s="36" t="s">
        <v>140</v>
      </c>
      <c r="F48" s="38">
        <v>184</v>
      </c>
      <c r="G48" s="38">
        <v>368000</v>
      </c>
      <c r="H48" s="38">
        <v>44160</v>
      </c>
      <c r="I48" s="38">
        <v>17664</v>
      </c>
      <c r="J48" s="38">
        <v>4416</v>
      </c>
      <c r="K48" s="38">
        <v>4416</v>
      </c>
      <c r="L48" s="38">
        <v>17664</v>
      </c>
      <c r="M48" s="39" t="s">
        <v>149</v>
      </c>
      <c r="O48" s="5">
        <f t="shared" si="2"/>
        <v>2000</v>
      </c>
    </row>
    <row r="49" s="5" customFormat="1" ht="35" hidden="1" customHeight="1" spans="1:15">
      <c r="A49" s="36">
        <v>42</v>
      </c>
      <c r="B49" s="36" t="s">
        <v>116</v>
      </c>
      <c r="C49" s="36" t="s">
        <v>150</v>
      </c>
      <c r="D49" s="36" t="s">
        <v>151</v>
      </c>
      <c r="E49" s="36" t="s">
        <v>140</v>
      </c>
      <c r="F49" s="38">
        <v>150</v>
      </c>
      <c r="G49" s="38">
        <v>300000</v>
      </c>
      <c r="H49" s="38">
        <v>36000</v>
      </c>
      <c r="I49" s="38">
        <v>14400</v>
      </c>
      <c r="J49" s="38">
        <v>3600</v>
      </c>
      <c r="K49" s="38">
        <v>3600</v>
      </c>
      <c r="L49" s="38">
        <v>14400</v>
      </c>
      <c r="M49" s="39" t="s">
        <v>152</v>
      </c>
      <c r="O49" s="5">
        <f t="shared" si="2"/>
        <v>2000</v>
      </c>
    </row>
    <row r="50" s="5" customFormat="1" ht="35" hidden="1" customHeight="1" spans="1:15">
      <c r="A50" s="36">
        <v>43</v>
      </c>
      <c r="B50" s="36" t="s">
        <v>116</v>
      </c>
      <c r="C50" s="36" t="s">
        <v>153</v>
      </c>
      <c r="D50" s="36" t="s">
        <v>154</v>
      </c>
      <c r="E50" s="36" t="s">
        <v>140</v>
      </c>
      <c r="F50" s="38">
        <v>172</v>
      </c>
      <c r="G50" s="38">
        <v>344000</v>
      </c>
      <c r="H50" s="38">
        <v>41280</v>
      </c>
      <c r="I50" s="38">
        <v>16512</v>
      </c>
      <c r="J50" s="38">
        <v>4128</v>
      </c>
      <c r="K50" s="38">
        <v>4128</v>
      </c>
      <c r="L50" s="38">
        <v>16512</v>
      </c>
      <c r="M50" s="39" t="s">
        <v>155</v>
      </c>
      <c r="O50" s="5">
        <f t="shared" si="2"/>
        <v>2000</v>
      </c>
    </row>
    <row r="51" s="5" customFormat="1" ht="35" hidden="1" customHeight="1" spans="1:15">
      <c r="A51" s="36">
        <v>44</v>
      </c>
      <c r="B51" s="36" t="s">
        <v>116</v>
      </c>
      <c r="C51" s="36" t="s">
        <v>156</v>
      </c>
      <c r="D51" s="36" t="s">
        <v>157</v>
      </c>
      <c r="E51" s="36" t="s">
        <v>140</v>
      </c>
      <c r="F51" s="38">
        <v>164</v>
      </c>
      <c r="G51" s="38">
        <v>328000</v>
      </c>
      <c r="H51" s="38">
        <v>39360</v>
      </c>
      <c r="I51" s="38">
        <v>15744</v>
      </c>
      <c r="J51" s="38">
        <v>3936</v>
      </c>
      <c r="K51" s="38">
        <v>3936</v>
      </c>
      <c r="L51" s="38">
        <v>15744</v>
      </c>
      <c r="M51" s="39" t="s">
        <v>158</v>
      </c>
      <c r="O51" s="5">
        <f t="shared" si="2"/>
        <v>2000</v>
      </c>
    </row>
    <row r="52" s="5" customFormat="1" ht="35" hidden="1" customHeight="1" spans="1:15">
      <c r="A52" s="36">
        <v>45</v>
      </c>
      <c r="B52" s="36" t="s">
        <v>116</v>
      </c>
      <c r="C52" s="36" t="s">
        <v>123</v>
      </c>
      <c r="D52" s="36" t="s">
        <v>159</v>
      </c>
      <c r="E52" s="36" t="s">
        <v>32</v>
      </c>
      <c r="F52" s="38">
        <v>164</v>
      </c>
      <c r="G52" s="38">
        <v>328000</v>
      </c>
      <c r="H52" s="38">
        <v>39360</v>
      </c>
      <c r="I52" s="38">
        <v>15744</v>
      </c>
      <c r="J52" s="38">
        <v>3936</v>
      </c>
      <c r="K52" s="38">
        <v>3936</v>
      </c>
      <c r="L52" s="38">
        <v>15744</v>
      </c>
      <c r="M52" s="39" t="s">
        <v>160</v>
      </c>
      <c r="O52" s="5">
        <f t="shared" si="2"/>
        <v>2000</v>
      </c>
    </row>
    <row r="53" s="5" customFormat="1" ht="35" hidden="1" customHeight="1" spans="1:15">
      <c r="A53" s="36">
        <v>46</v>
      </c>
      <c r="B53" s="36" t="s">
        <v>116</v>
      </c>
      <c r="C53" s="36" t="s">
        <v>138</v>
      </c>
      <c r="D53" s="36" t="s">
        <v>161</v>
      </c>
      <c r="E53" s="36" t="s">
        <v>32</v>
      </c>
      <c r="F53" s="38">
        <v>146</v>
      </c>
      <c r="G53" s="38">
        <v>292000</v>
      </c>
      <c r="H53" s="38">
        <v>35040</v>
      </c>
      <c r="I53" s="38">
        <v>14016</v>
      </c>
      <c r="J53" s="38">
        <v>3504</v>
      </c>
      <c r="K53" s="38">
        <v>3504</v>
      </c>
      <c r="L53" s="38">
        <v>14016</v>
      </c>
      <c r="M53" s="39" t="s">
        <v>162</v>
      </c>
      <c r="O53" s="5">
        <f t="shared" si="2"/>
        <v>2000</v>
      </c>
    </row>
    <row r="54" s="5" customFormat="1" ht="35" hidden="1" customHeight="1" spans="1:15">
      <c r="A54" s="36">
        <v>47</v>
      </c>
      <c r="B54" s="36" t="s">
        <v>116</v>
      </c>
      <c r="C54" s="36" t="s">
        <v>156</v>
      </c>
      <c r="D54" s="36" t="s">
        <v>163</v>
      </c>
      <c r="E54" s="36" t="s">
        <v>32</v>
      </c>
      <c r="F54" s="38">
        <v>156</v>
      </c>
      <c r="G54" s="38">
        <v>312000</v>
      </c>
      <c r="H54" s="38">
        <v>37440</v>
      </c>
      <c r="I54" s="38">
        <v>14976</v>
      </c>
      <c r="J54" s="38">
        <v>3744</v>
      </c>
      <c r="K54" s="38">
        <v>3744</v>
      </c>
      <c r="L54" s="38">
        <v>14976</v>
      </c>
      <c r="M54" s="39" t="s">
        <v>164</v>
      </c>
      <c r="O54" s="5">
        <f t="shared" si="2"/>
        <v>2000</v>
      </c>
    </row>
    <row r="55" s="5" customFormat="1" ht="35" hidden="1" customHeight="1" spans="1:15">
      <c r="A55" s="36">
        <v>48</v>
      </c>
      <c r="B55" s="36" t="s">
        <v>116</v>
      </c>
      <c r="C55" s="36" t="s">
        <v>165</v>
      </c>
      <c r="D55" s="36" t="s">
        <v>166</v>
      </c>
      <c r="E55" s="36" t="s">
        <v>32</v>
      </c>
      <c r="F55" s="38">
        <v>168</v>
      </c>
      <c r="G55" s="38">
        <v>336000</v>
      </c>
      <c r="H55" s="38">
        <v>40320</v>
      </c>
      <c r="I55" s="38">
        <v>16128</v>
      </c>
      <c r="J55" s="38">
        <v>4032</v>
      </c>
      <c r="K55" s="38">
        <v>4032</v>
      </c>
      <c r="L55" s="38">
        <v>16128</v>
      </c>
      <c r="M55" s="39" t="s">
        <v>167</v>
      </c>
      <c r="O55" s="5">
        <f t="shared" si="2"/>
        <v>2000</v>
      </c>
    </row>
    <row r="56" s="5" customFormat="1" ht="35" hidden="1" customHeight="1" spans="1:15">
      <c r="A56" s="36">
        <v>49</v>
      </c>
      <c r="B56" s="36" t="s">
        <v>116</v>
      </c>
      <c r="C56" s="36" t="s">
        <v>168</v>
      </c>
      <c r="D56" s="36" t="s">
        <v>169</v>
      </c>
      <c r="E56" s="36" t="s">
        <v>32</v>
      </c>
      <c r="F56" s="38">
        <v>165.4</v>
      </c>
      <c r="G56" s="38">
        <v>330800</v>
      </c>
      <c r="H56" s="38">
        <v>39696</v>
      </c>
      <c r="I56" s="38">
        <v>15878.4</v>
      </c>
      <c r="J56" s="38">
        <v>3969.6</v>
      </c>
      <c r="K56" s="38">
        <v>3969.6</v>
      </c>
      <c r="L56" s="38">
        <v>15878.4</v>
      </c>
      <c r="M56" s="39" t="s">
        <v>170</v>
      </c>
      <c r="O56" s="5">
        <f t="shared" si="2"/>
        <v>2000</v>
      </c>
    </row>
    <row r="57" s="5" customFormat="1" ht="35" hidden="1" customHeight="1" spans="1:15">
      <c r="A57" s="36">
        <v>50</v>
      </c>
      <c r="B57" s="36" t="s">
        <v>116</v>
      </c>
      <c r="C57" s="36" t="s">
        <v>171</v>
      </c>
      <c r="D57" s="36" t="s">
        <v>172</v>
      </c>
      <c r="E57" s="36" t="s">
        <v>32</v>
      </c>
      <c r="F57" s="38">
        <v>192.4</v>
      </c>
      <c r="G57" s="38">
        <v>384800</v>
      </c>
      <c r="H57" s="38">
        <v>46176</v>
      </c>
      <c r="I57" s="38">
        <v>18470.4</v>
      </c>
      <c r="J57" s="38">
        <v>4617.6</v>
      </c>
      <c r="K57" s="38">
        <v>4617.6</v>
      </c>
      <c r="L57" s="38">
        <v>18470.4</v>
      </c>
      <c r="M57" s="39" t="s">
        <v>173</v>
      </c>
      <c r="O57" s="5">
        <f t="shared" si="2"/>
        <v>2000</v>
      </c>
    </row>
    <row r="58" s="5" customFormat="1" ht="35" hidden="1" customHeight="1" spans="1:15">
      <c r="A58" s="36">
        <v>51</v>
      </c>
      <c r="B58" s="36" t="s">
        <v>116</v>
      </c>
      <c r="C58" s="36" t="s">
        <v>174</v>
      </c>
      <c r="D58" s="36" t="s">
        <v>175</v>
      </c>
      <c r="E58" s="36" t="s">
        <v>32</v>
      </c>
      <c r="F58" s="38">
        <v>148</v>
      </c>
      <c r="G58" s="38">
        <v>296000</v>
      </c>
      <c r="H58" s="38">
        <v>35520</v>
      </c>
      <c r="I58" s="38">
        <v>14208</v>
      </c>
      <c r="J58" s="38">
        <v>3552</v>
      </c>
      <c r="K58" s="38">
        <v>3552</v>
      </c>
      <c r="L58" s="38">
        <v>14208</v>
      </c>
      <c r="M58" s="39" t="s">
        <v>176</v>
      </c>
      <c r="O58" s="5">
        <f t="shared" si="2"/>
        <v>2000</v>
      </c>
    </row>
    <row r="59" s="5" customFormat="1" ht="35" hidden="1" customHeight="1" spans="1:15">
      <c r="A59" s="36">
        <v>52</v>
      </c>
      <c r="B59" s="36" t="s">
        <v>116</v>
      </c>
      <c r="C59" s="36" t="s">
        <v>177</v>
      </c>
      <c r="D59" s="36" t="s">
        <v>178</v>
      </c>
      <c r="E59" s="36" t="s">
        <v>32</v>
      </c>
      <c r="F59" s="38">
        <v>168.6</v>
      </c>
      <c r="G59" s="38">
        <v>337200</v>
      </c>
      <c r="H59" s="38">
        <v>40464</v>
      </c>
      <c r="I59" s="38">
        <v>16185.6</v>
      </c>
      <c r="J59" s="38">
        <v>4046.4</v>
      </c>
      <c r="K59" s="38">
        <v>4046.4</v>
      </c>
      <c r="L59" s="38">
        <v>16185.6</v>
      </c>
      <c r="M59" s="39" t="s">
        <v>179</v>
      </c>
      <c r="O59" s="5">
        <f t="shared" si="2"/>
        <v>2000</v>
      </c>
    </row>
    <row r="60" s="5" customFormat="1" ht="35" hidden="1" customHeight="1" spans="1:15">
      <c r="A60" s="36">
        <v>53</v>
      </c>
      <c r="B60" s="36" t="s">
        <v>116</v>
      </c>
      <c r="C60" s="36" t="s">
        <v>180</v>
      </c>
      <c r="D60" s="36" t="s">
        <v>181</v>
      </c>
      <c r="E60" s="36" t="s">
        <v>32</v>
      </c>
      <c r="F60" s="38">
        <v>194.6</v>
      </c>
      <c r="G60" s="38">
        <v>389200</v>
      </c>
      <c r="H60" s="38">
        <v>46704</v>
      </c>
      <c r="I60" s="38">
        <v>18681.6</v>
      </c>
      <c r="J60" s="38">
        <v>4670.4</v>
      </c>
      <c r="K60" s="38">
        <v>4670.4</v>
      </c>
      <c r="L60" s="38">
        <v>18681.6</v>
      </c>
      <c r="M60" s="39" t="s">
        <v>182</v>
      </c>
      <c r="O60" s="5">
        <f t="shared" si="2"/>
        <v>2000</v>
      </c>
    </row>
    <row r="61" s="5" customFormat="1" ht="35" hidden="1" customHeight="1" spans="1:15">
      <c r="A61" s="36">
        <v>54</v>
      </c>
      <c r="B61" s="36" t="s">
        <v>116</v>
      </c>
      <c r="C61" s="36" t="s">
        <v>183</v>
      </c>
      <c r="D61" s="36" t="s">
        <v>184</v>
      </c>
      <c r="E61" s="36" t="s">
        <v>32</v>
      </c>
      <c r="F61" s="38">
        <v>216.8</v>
      </c>
      <c r="G61" s="38">
        <v>433600</v>
      </c>
      <c r="H61" s="38">
        <v>52032</v>
      </c>
      <c r="I61" s="38">
        <v>20812.8</v>
      </c>
      <c r="J61" s="38">
        <v>5203.2</v>
      </c>
      <c r="K61" s="38">
        <v>5203.2</v>
      </c>
      <c r="L61" s="38">
        <v>20812.8</v>
      </c>
      <c r="M61" s="39" t="s">
        <v>185</v>
      </c>
      <c r="O61" s="5">
        <f t="shared" si="2"/>
        <v>2000</v>
      </c>
    </row>
    <row r="62" s="5" customFormat="1" ht="35" hidden="1" customHeight="1" spans="1:15">
      <c r="A62" s="36">
        <v>55</v>
      </c>
      <c r="B62" s="36" t="s">
        <v>116</v>
      </c>
      <c r="C62" s="36" t="s">
        <v>186</v>
      </c>
      <c r="D62" s="36" t="s">
        <v>187</v>
      </c>
      <c r="E62" s="36" t="s">
        <v>32</v>
      </c>
      <c r="F62" s="38">
        <v>175.2</v>
      </c>
      <c r="G62" s="38">
        <v>350400</v>
      </c>
      <c r="H62" s="38">
        <v>42048</v>
      </c>
      <c r="I62" s="38">
        <v>16819.2</v>
      </c>
      <c r="J62" s="38">
        <v>4204.8</v>
      </c>
      <c r="K62" s="38">
        <v>4204.8</v>
      </c>
      <c r="L62" s="38">
        <v>16819.2</v>
      </c>
      <c r="M62" s="39" t="s">
        <v>188</v>
      </c>
      <c r="O62" s="5">
        <f t="shared" si="2"/>
        <v>2000</v>
      </c>
    </row>
    <row r="63" s="5" customFormat="1" ht="35" hidden="1" customHeight="1" spans="1:15">
      <c r="A63" s="36">
        <v>56</v>
      </c>
      <c r="B63" s="36" t="s">
        <v>116</v>
      </c>
      <c r="C63" s="36" t="s">
        <v>189</v>
      </c>
      <c r="D63" s="36" t="s">
        <v>190</v>
      </c>
      <c r="E63" s="36" t="s">
        <v>32</v>
      </c>
      <c r="F63" s="38">
        <v>185.2</v>
      </c>
      <c r="G63" s="38">
        <v>370400</v>
      </c>
      <c r="H63" s="38">
        <v>44448</v>
      </c>
      <c r="I63" s="38">
        <v>17779.2</v>
      </c>
      <c r="J63" s="38">
        <v>4444.8</v>
      </c>
      <c r="K63" s="38">
        <v>4444.8</v>
      </c>
      <c r="L63" s="38">
        <v>17779.2</v>
      </c>
      <c r="M63" s="39" t="s">
        <v>191</v>
      </c>
      <c r="O63" s="5">
        <f t="shared" si="2"/>
        <v>2000</v>
      </c>
    </row>
    <row r="64" s="5" customFormat="1" ht="35" hidden="1" customHeight="1" spans="1:15">
      <c r="A64" s="36">
        <v>57</v>
      </c>
      <c r="B64" s="36" t="s">
        <v>116</v>
      </c>
      <c r="C64" s="36" t="s">
        <v>142</v>
      </c>
      <c r="D64" s="36" t="s">
        <v>192</v>
      </c>
      <c r="E64" s="36" t="s">
        <v>32</v>
      </c>
      <c r="F64" s="38">
        <v>196.4</v>
      </c>
      <c r="G64" s="38">
        <v>392800</v>
      </c>
      <c r="H64" s="38">
        <v>47136</v>
      </c>
      <c r="I64" s="38">
        <v>18854.4</v>
      </c>
      <c r="J64" s="38">
        <v>4713.6</v>
      </c>
      <c r="K64" s="38">
        <v>4713.6</v>
      </c>
      <c r="L64" s="38">
        <v>18854.4</v>
      </c>
      <c r="M64" s="39" t="s">
        <v>193</v>
      </c>
      <c r="O64" s="5">
        <f t="shared" si="2"/>
        <v>2000</v>
      </c>
    </row>
    <row r="65" s="5" customFormat="1" ht="35" hidden="1" customHeight="1" spans="1:15">
      <c r="A65" s="36">
        <v>58</v>
      </c>
      <c r="B65" s="36" t="s">
        <v>116</v>
      </c>
      <c r="C65" s="36" t="s">
        <v>194</v>
      </c>
      <c r="D65" s="36" t="s">
        <v>195</v>
      </c>
      <c r="E65" s="36" t="s">
        <v>32</v>
      </c>
      <c r="F65" s="38">
        <v>170.6</v>
      </c>
      <c r="G65" s="38">
        <v>341200</v>
      </c>
      <c r="H65" s="38">
        <v>40944</v>
      </c>
      <c r="I65" s="38">
        <v>16377.6</v>
      </c>
      <c r="J65" s="38">
        <v>4094.4</v>
      </c>
      <c r="K65" s="38">
        <v>4094.4</v>
      </c>
      <c r="L65" s="38">
        <v>16377.6</v>
      </c>
      <c r="M65" s="39" t="s">
        <v>196</v>
      </c>
      <c r="O65" s="5">
        <f t="shared" si="2"/>
        <v>2000</v>
      </c>
    </row>
    <row r="66" s="5" customFormat="1" ht="35" hidden="1" customHeight="1" spans="1:15">
      <c r="A66" s="36">
        <v>59</v>
      </c>
      <c r="B66" s="36" t="s">
        <v>116</v>
      </c>
      <c r="C66" s="36" t="s">
        <v>145</v>
      </c>
      <c r="D66" s="36" t="s">
        <v>197</v>
      </c>
      <c r="E66" s="36" t="s">
        <v>32</v>
      </c>
      <c r="F66" s="38">
        <v>232.6</v>
      </c>
      <c r="G66" s="38">
        <v>465200</v>
      </c>
      <c r="H66" s="38">
        <v>55824</v>
      </c>
      <c r="I66" s="38">
        <v>22329.6</v>
      </c>
      <c r="J66" s="38">
        <v>5582.4</v>
      </c>
      <c r="K66" s="38">
        <v>5582.4</v>
      </c>
      <c r="L66" s="38">
        <v>22329.6</v>
      </c>
      <c r="M66" s="39" t="s">
        <v>198</v>
      </c>
      <c r="O66" s="5">
        <f t="shared" si="2"/>
        <v>2000</v>
      </c>
    </row>
    <row r="67" s="5" customFormat="1" ht="35" hidden="1" customHeight="1" spans="1:15">
      <c r="A67" s="36">
        <v>60</v>
      </c>
      <c r="B67" s="36" t="s">
        <v>116</v>
      </c>
      <c r="C67" s="36" t="s">
        <v>199</v>
      </c>
      <c r="D67" s="36" t="s">
        <v>200</v>
      </c>
      <c r="E67" s="36" t="s">
        <v>32</v>
      </c>
      <c r="F67" s="38">
        <v>157.4</v>
      </c>
      <c r="G67" s="38">
        <v>314800</v>
      </c>
      <c r="H67" s="38">
        <v>37776</v>
      </c>
      <c r="I67" s="38">
        <v>15110.4</v>
      </c>
      <c r="J67" s="38">
        <v>3777.6</v>
      </c>
      <c r="K67" s="38">
        <v>3777.6</v>
      </c>
      <c r="L67" s="38">
        <v>15110.4</v>
      </c>
      <c r="M67" s="39" t="s">
        <v>201</v>
      </c>
      <c r="O67" s="5">
        <f t="shared" si="2"/>
        <v>2000</v>
      </c>
    </row>
    <row r="68" s="5" customFormat="1" ht="35" hidden="1" customHeight="1" spans="1:15">
      <c r="A68" s="36">
        <v>61</v>
      </c>
      <c r="B68" s="36" t="s">
        <v>116</v>
      </c>
      <c r="C68" s="36" t="s">
        <v>202</v>
      </c>
      <c r="D68" s="36" t="s">
        <v>203</v>
      </c>
      <c r="E68" s="36" t="s">
        <v>32</v>
      </c>
      <c r="F68" s="38">
        <v>169.4</v>
      </c>
      <c r="G68" s="38">
        <v>338800</v>
      </c>
      <c r="H68" s="38">
        <v>40656</v>
      </c>
      <c r="I68" s="38">
        <v>16262.4</v>
      </c>
      <c r="J68" s="38">
        <v>4065.6</v>
      </c>
      <c r="K68" s="38">
        <v>4065.6</v>
      </c>
      <c r="L68" s="38">
        <v>16262.4</v>
      </c>
      <c r="M68" s="39" t="s">
        <v>204</v>
      </c>
      <c r="O68" s="5">
        <f t="shared" si="2"/>
        <v>2000</v>
      </c>
    </row>
    <row r="69" s="5" customFormat="1" ht="35" hidden="1" customHeight="1" spans="1:15">
      <c r="A69" s="36">
        <v>62</v>
      </c>
      <c r="B69" s="36" t="s">
        <v>116</v>
      </c>
      <c r="C69" s="36" t="s">
        <v>205</v>
      </c>
      <c r="D69" s="36" t="s">
        <v>206</v>
      </c>
      <c r="E69" s="36" t="s">
        <v>32</v>
      </c>
      <c r="F69" s="38">
        <v>184.8</v>
      </c>
      <c r="G69" s="38">
        <v>369600</v>
      </c>
      <c r="H69" s="38">
        <v>44352</v>
      </c>
      <c r="I69" s="38">
        <v>17740.8</v>
      </c>
      <c r="J69" s="38">
        <v>4435.2</v>
      </c>
      <c r="K69" s="38">
        <v>4435.2</v>
      </c>
      <c r="L69" s="38">
        <v>17740.8</v>
      </c>
      <c r="M69" s="39" t="s">
        <v>207</v>
      </c>
      <c r="O69" s="5">
        <f t="shared" si="2"/>
        <v>2000</v>
      </c>
    </row>
    <row r="70" s="5" customFormat="1" ht="35" hidden="1" customHeight="1" spans="1:15">
      <c r="A70" s="36">
        <v>63</v>
      </c>
      <c r="B70" s="36" t="s">
        <v>116</v>
      </c>
      <c r="C70" s="36" t="s">
        <v>208</v>
      </c>
      <c r="D70" s="36" t="s">
        <v>209</v>
      </c>
      <c r="E70" s="36" t="s">
        <v>32</v>
      </c>
      <c r="F70" s="38">
        <v>192.6</v>
      </c>
      <c r="G70" s="38">
        <v>385200</v>
      </c>
      <c r="H70" s="38">
        <v>46224</v>
      </c>
      <c r="I70" s="38">
        <v>18489.6</v>
      </c>
      <c r="J70" s="38">
        <v>4622.4</v>
      </c>
      <c r="K70" s="38">
        <v>4622.4</v>
      </c>
      <c r="L70" s="38">
        <v>18489.6</v>
      </c>
      <c r="M70" s="39" t="s">
        <v>210</v>
      </c>
      <c r="O70" s="5">
        <f t="shared" si="2"/>
        <v>2000</v>
      </c>
    </row>
    <row r="71" s="5" customFormat="1" ht="35" hidden="1" customHeight="1" spans="1:15">
      <c r="A71" s="36">
        <v>64</v>
      </c>
      <c r="B71" s="36" t="s">
        <v>116</v>
      </c>
      <c r="C71" s="36" t="s">
        <v>211</v>
      </c>
      <c r="D71" s="36" t="s">
        <v>212</v>
      </c>
      <c r="E71" s="36" t="s">
        <v>32</v>
      </c>
      <c r="F71" s="38">
        <v>213</v>
      </c>
      <c r="G71" s="38">
        <v>426000</v>
      </c>
      <c r="H71" s="38">
        <v>51120</v>
      </c>
      <c r="I71" s="38">
        <v>20448</v>
      </c>
      <c r="J71" s="38">
        <v>5112</v>
      </c>
      <c r="K71" s="38">
        <v>5112</v>
      </c>
      <c r="L71" s="38">
        <v>20448</v>
      </c>
      <c r="M71" s="39" t="s">
        <v>213</v>
      </c>
      <c r="O71" s="5">
        <f t="shared" si="2"/>
        <v>2000</v>
      </c>
    </row>
    <row r="72" s="5" customFormat="1" ht="35" hidden="1" customHeight="1" spans="1:15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217</v>
      </c>
      <c r="O72" s="5">
        <f t="shared" si="2"/>
        <v>1500</v>
      </c>
    </row>
    <row r="73" s="5" customFormat="1" ht="35" hidden="1" customHeight="1" spans="1:15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219</v>
      </c>
      <c r="O73" s="5">
        <f t="shared" ref="O73:O99" si="3">G73/F73</f>
        <v>1500</v>
      </c>
    </row>
    <row r="74" s="5" customFormat="1" ht="35" hidden="1" customHeight="1" spans="1:15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221</v>
      </c>
      <c r="O74" s="5">
        <f t="shared" si="3"/>
        <v>1500</v>
      </c>
    </row>
    <row r="75" s="5" customFormat="1" ht="35" hidden="1" customHeight="1" spans="1:15">
      <c r="A75" s="36">
        <v>68</v>
      </c>
      <c r="B75" s="36" t="s">
        <v>222</v>
      </c>
      <c r="C75" s="36" t="s">
        <v>223</v>
      </c>
      <c r="D75" s="36" t="s">
        <v>224</v>
      </c>
      <c r="E75" s="36" t="s">
        <v>48</v>
      </c>
      <c r="F75" s="38">
        <v>240</v>
      </c>
      <c r="G75" s="38">
        <v>480000</v>
      </c>
      <c r="H75" s="38">
        <v>57600</v>
      </c>
      <c r="I75" s="38">
        <v>23040</v>
      </c>
      <c r="J75" s="38">
        <v>5760</v>
      </c>
      <c r="K75" s="38">
        <v>5760</v>
      </c>
      <c r="L75" s="38">
        <v>23040</v>
      </c>
      <c r="M75" s="39" t="s">
        <v>225</v>
      </c>
      <c r="O75" s="5">
        <f t="shared" si="3"/>
        <v>2000</v>
      </c>
    </row>
    <row r="76" s="5" customFormat="1" ht="35" hidden="1" customHeight="1" spans="1:15">
      <c r="A76" s="36">
        <v>69</v>
      </c>
      <c r="B76" s="36" t="s">
        <v>222</v>
      </c>
      <c r="C76" s="36" t="s">
        <v>226</v>
      </c>
      <c r="D76" s="36" t="s">
        <v>227</v>
      </c>
      <c r="E76" s="36" t="s">
        <v>48</v>
      </c>
      <c r="F76" s="38">
        <v>556</v>
      </c>
      <c r="G76" s="38">
        <v>1112000</v>
      </c>
      <c r="H76" s="38">
        <v>133440</v>
      </c>
      <c r="I76" s="38">
        <v>53376</v>
      </c>
      <c r="J76" s="38">
        <v>13344</v>
      </c>
      <c r="K76" s="38">
        <v>13344</v>
      </c>
      <c r="L76" s="38">
        <v>53376</v>
      </c>
      <c r="M76" s="39" t="s">
        <v>228</v>
      </c>
      <c r="O76" s="5">
        <f t="shared" si="3"/>
        <v>2000</v>
      </c>
    </row>
    <row r="77" s="5" customFormat="1" ht="35" hidden="1" customHeight="1" spans="1:15">
      <c r="A77" s="36">
        <v>70</v>
      </c>
      <c r="B77" s="36" t="s">
        <v>222</v>
      </c>
      <c r="C77" s="36" t="s">
        <v>211</v>
      </c>
      <c r="D77" s="36" t="s">
        <v>229</v>
      </c>
      <c r="E77" s="36" t="s">
        <v>48</v>
      </c>
      <c r="F77" s="38">
        <v>454</v>
      </c>
      <c r="G77" s="38">
        <v>908000</v>
      </c>
      <c r="H77" s="38">
        <v>108960</v>
      </c>
      <c r="I77" s="38">
        <v>43584</v>
      </c>
      <c r="J77" s="38">
        <v>10896</v>
      </c>
      <c r="K77" s="38">
        <v>10896</v>
      </c>
      <c r="L77" s="38">
        <v>43584</v>
      </c>
      <c r="M77" s="39" t="s">
        <v>230</v>
      </c>
      <c r="O77" s="5">
        <f t="shared" si="3"/>
        <v>2000</v>
      </c>
    </row>
    <row r="78" s="5" customFormat="1" ht="35" hidden="1" customHeight="1" spans="1:15">
      <c r="A78" s="36">
        <v>71</v>
      </c>
      <c r="B78" s="36" t="s">
        <v>222</v>
      </c>
      <c r="C78" s="36" t="s">
        <v>231</v>
      </c>
      <c r="D78" s="36" t="s">
        <v>232</v>
      </c>
      <c r="E78" s="36" t="s">
        <v>48</v>
      </c>
      <c r="F78" s="38">
        <v>272</v>
      </c>
      <c r="G78" s="38">
        <v>544000</v>
      </c>
      <c r="H78" s="38">
        <v>65280</v>
      </c>
      <c r="I78" s="38">
        <v>26112</v>
      </c>
      <c r="J78" s="38">
        <v>6528</v>
      </c>
      <c r="K78" s="38">
        <v>6528</v>
      </c>
      <c r="L78" s="38">
        <v>26112</v>
      </c>
      <c r="M78" s="39" t="s">
        <v>233</v>
      </c>
      <c r="O78" s="5">
        <f t="shared" si="3"/>
        <v>2000</v>
      </c>
    </row>
    <row r="79" s="5" customFormat="1" ht="35" hidden="1" customHeight="1" spans="1:15">
      <c r="A79" s="36">
        <v>72</v>
      </c>
      <c r="B79" s="36" t="s">
        <v>222</v>
      </c>
      <c r="C79" s="36" t="s">
        <v>189</v>
      </c>
      <c r="D79" s="36" t="s">
        <v>234</v>
      </c>
      <c r="E79" s="36" t="s">
        <v>32</v>
      </c>
      <c r="F79" s="38">
        <v>170</v>
      </c>
      <c r="G79" s="38">
        <v>340000</v>
      </c>
      <c r="H79" s="38">
        <v>40800</v>
      </c>
      <c r="I79" s="38">
        <v>16320</v>
      </c>
      <c r="J79" s="38">
        <v>4080</v>
      </c>
      <c r="K79" s="38">
        <v>4080</v>
      </c>
      <c r="L79" s="38">
        <v>16320</v>
      </c>
      <c r="M79" s="39" t="s">
        <v>235</v>
      </c>
      <c r="O79" s="5">
        <f t="shared" si="3"/>
        <v>2000</v>
      </c>
    </row>
    <row r="80" s="5" customFormat="1" ht="35" hidden="1" customHeight="1" spans="1:15">
      <c r="A80" s="36">
        <v>73</v>
      </c>
      <c r="B80" s="36" t="s">
        <v>222</v>
      </c>
      <c r="C80" s="36" t="s">
        <v>236</v>
      </c>
      <c r="D80" s="36" t="s">
        <v>237</v>
      </c>
      <c r="E80" s="36" t="s">
        <v>32</v>
      </c>
      <c r="F80" s="38">
        <v>234.4</v>
      </c>
      <c r="G80" s="38">
        <v>468800</v>
      </c>
      <c r="H80" s="38">
        <v>56256</v>
      </c>
      <c r="I80" s="38">
        <v>22502.4</v>
      </c>
      <c r="J80" s="38">
        <v>5625.6</v>
      </c>
      <c r="K80" s="38">
        <v>5625.6</v>
      </c>
      <c r="L80" s="38">
        <v>22502.4</v>
      </c>
      <c r="M80" s="39" t="s">
        <v>238</v>
      </c>
      <c r="O80" s="5">
        <f t="shared" si="3"/>
        <v>2000</v>
      </c>
    </row>
    <row r="81" s="5" customFormat="1" ht="35" hidden="1" customHeight="1" spans="1:15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240</v>
      </c>
      <c r="O81" s="5">
        <f t="shared" si="3"/>
        <v>2000</v>
      </c>
    </row>
    <row r="82" s="5" customFormat="1" ht="35" hidden="1" customHeight="1" spans="1:15">
      <c r="A82" s="36">
        <v>75</v>
      </c>
      <c r="B82" s="36" t="s">
        <v>222</v>
      </c>
      <c r="C82" s="36" t="s">
        <v>241</v>
      </c>
      <c r="D82" s="36" t="s">
        <v>242</v>
      </c>
      <c r="E82" s="36" t="s">
        <v>32</v>
      </c>
      <c r="F82" s="38">
        <v>155.2</v>
      </c>
      <c r="G82" s="38">
        <v>310400</v>
      </c>
      <c r="H82" s="38">
        <v>37248</v>
      </c>
      <c r="I82" s="38">
        <v>14899.2</v>
      </c>
      <c r="J82" s="38">
        <v>3724.8</v>
      </c>
      <c r="K82" s="38">
        <v>3724.8</v>
      </c>
      <c r="L82" s="38">
        <v>14899.2</v>
      </c>
      <c r="M82" s="39" t="s">
        <v>243</v>
      </c>
      <c r="O82" s="5">
        <f t="shared" si="3"/>
        <v>2000</v>
      </c>
    </row>
    <row r="83" s="5" customFormat="1" ht="35" hidden="1" customHeight="1" spans="1:15">
      <c r="A83" s="36">
        <v>76</v>
      </c>
      <c r="B83" s="36" t="s">
        <v>222</v>
      </c>
      <c r="C83" s="36" t="s">
        <v>244</v>
      </c>
      <c r="D83" s="36" t="s">
        <v>245</v>
      </c>
      <c r="E83" s="36" t="s">
        <v>32</v>
      </c>
      <c r="F83" s="38">
        <v>213.6</v>
      </c>
      <c r="G83" s="38">
        <v>427200</v>
      </c>
      <c r="H83" s="38">
        <v>51264</v>
      </c>
      <c r="I83" s="38">
        <v>20505.6</v>
      </c>
      <c r="J83" s="38">
        <v>5126.4</v>
      </c>
      <c r="K83" s="38">
        <v>5126.4</v>
      </c>
      <c r="L83" s="38">
        <v>20505.6</v>
      </c>
      <c r="M83" s="39" t="s">
        <v>246</v>
      </c>
      <c r="O83" s="5">
        <f t="shared" si="3"/>
        <v>2000</v>
      </c>
    </row>
    <row r="84" s="5" customFormat="1" ht="35" hidden="1" customHeight="1" spans="1:15">
      <c r="A84" s="36">
        <v>77</v>
      </c>
      <c r="B84" s="36" t="s">
        <v>222</v>
      </c>
      <c r="C84" s="36" t="s">
        <v>247</v>
      </c>
      <c r="D84" s="36" t="s">
        <v>248</v>
      </c>
      <c r="E84" s="36" t="s">
        <v>32</v>
      </c>
      <c r="F84" s="38">
        <v>286</v>
      </c>
      <c r="G84" s="38">
        <v>572000</v>
      </c>
      <c r="H84" s="38">
        <v>68640</v>
      </c>
      <c r="I84" s="38">
        <v>27456</v>
      </c>
      <c r="J84" s="38">
        <v>6864</v>
      </c>
      <c r="K84" s="38">
        <v>6864</v>
      </c>
      <c r="L84" s="38">
        <v>27456</v>
      </c>
      <c r="M84" s="39" t="s">
        <v>249</v>
      </c>
      <c r="O84" s="5">
        <f t="shared" si="3"/>
        <v>2000</v>
      </c>
    </row>
    <row r="85" s="5" customFormat="1" ht="35" hidden="1" customHeight="1" spans="1:15">
      <c r="A85" s="36">
        <v>78</v>
      </c>
      <c r="B85" s="36" t="s">
        <v>222</v>
      </c>
      <c r="C85" s="36" t="s">
        <v>250</v>
      </c>
      <c r="D85" s="36" t="s">
        <v>251</v>
      </c>
      <c r="E85" s="36" t="s">
        <v>32</v>
      </c>
      <c r="F85" s="38">
        <v>196.4</v>
      </c>
      <c r="G85" s="38">
        <v>392800</v>
      </c>
      <c r="H85" s="38">
        <v>47136</v>
      </c>
      <c r="I85" s="38">
        <v>18854.4</v>
      </c>
      <c r="J85" s="38">
        <v>4713.6</v>
      </c>
      <c r="K85" s="38">
        <v>4713.6</v>
      </c>
      <c r="L85" s="38">
        <v>18854.4</v>
      </c>
      <c r="M85" s="39" t="s">
        <v>252</v>
      </c>
      <c r="O85" s="5">
        <f t="shared" si="3"/>
        <v>2000</v>
      </c>
    </row>
    <row r="86" s="5" customFormat="1" ht="35" hidden="1" customHeight="1" spans="1:15">
      <c r="A86" s="36">
        <v>79</v>
      </c>
      <c r="B86" s="36" t="s">
        <v>222</v>
      </c>
      <c r="C86" s="36" t="s">
        <v>253</v>
      </c>
      <c r="D86" s="36" t="s">
        <v>254</v>
      </c>
      <c r="E86" s="36" t="s">
        <v>32</v>
      </c>
      <c r="F86" s="38">
        <v>257.2</v>
      </c>
      <c r="G86" s="38">
        <v>514400</v>
      </c>
      <c r="H86" s="38">
        <v>61728</v>
      </c>
      <c r="I86" s="38">
        <v>24691.2</v>
      </c>
      <c r="J86" s="38">
        <v>6172.8</v>
      </c>
      <c r="K86" s="38">
        <v>6172.8</v>
      </c>
      <c r="L86" s="38">
        <v>24691.2</v>
      </c>
      <c r="M86" s="39" t="s">
        <v>255</v>
      </c>
      <c r="O86" s="5">
        <f t="shared" si="3"/>
        <v>2000</v>
      </c>
    </row>
    <row r="87" s="5" customFormat="1" ht="35" hidden="1" customHeight="1" spans="1:15">
      <c r="A87" s="36">
        <v>80</v>
      </c>
      <c r="B87" s="36" t="s">
        <v>222</v>
      </c>
      <c r="C87" s="36" t="s">
        <v>256</v>
      </c>
      <c r="D87" s="36" t="s">
        <v>257</v>
      </c>
      <c r="E87" s="36" t="s">
        <v>32</v>
      </c>
      <c r="F87" s="38">
        <v>252</v>
      </c>
      <c r="G87" s="38">
        <v>504000</v>
      </c>
      <c r="H87" s="38">
        <v>60480</v>
      </c>
      <c r="I87" s="38">
        <v>24192</v>
      </c>
      <c r="J87" s="38">
        <v>6048</v>
      </c>
      <c r="K87" s="38">
        <v>6048</v>
      </c>
      <c r="L87" s="38">
        <v>24192</v>
      </c>
      <c r="M87" s="39" t="s">
        <v>258</v>
      </c>
      <c r="O87" s="5">
        <f t="shared" si="3"/>
        <v>2000</v>
      </c>
    </row>
    <row r="88" s="5" customFormat="1" ht="35" hidden="1" customHeight="1" spans="1:15">
      <c r="A88" s="36">
        <v>81</v>
      </c>
      <c r="B88" s="36" t="s">
        <v>222</v>
      </c>
      <c r="C88" s="36" t="s">
        <v>259</v>
      </c>
      <c r="D88" s="36" t="s">
        <v>260</v>
      </c>
      <c r="E88" s="36" t="s">
        <v>32</v>
      </c>
      <c r="F88" s="38">
        <v>270.5</v>
      </c>
      <c r="G88" s="38">
        <v>541000</v>
      </c>
      <c r="H88" s="38">
        <v>64920</v>
      </c>
      <c r="I88" s="38">
        <v>25968</v>
      </c>
      <c r="J88" s="38">
        <v>6492</v>
      </c>
      <c r="K88" s="38">
        <v>6492</v>
      </c>
      <c r="L88" s="38">
        <v>25968</v>
      </c>
      <c r="M88" s="39" t="s">
        <v>261</v>
      </c>
      <c r="O88" s="5">
        <f t="shared" si="3"/>
        <v>2000</v>
      </c>
    </row>
    <row r="89" s="5" customFormat="1" ht="35" hidden="1" customHeight="1" spans="1:15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265</v>
      </c>
      <c r="O89" s="5">
        <f t="shared" si="3"/>
        <v>2000</v>
      </c>
    </row>
    <row r="90" s="5" customFormat="1" ht="35" hidden="1" customHeight="1" spans="1:15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269</v>
      </c>
      <c r="O90" s="5">
        <f t="shared" si="3"/>
        <v>2000</v>
      </c>
    </row>
    <row r="91" s="5" customFormat="1" ht="35" hidden="1" customHeight="1" spans="1:15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273</v>
      </c>
      <c r="O91" s="5">
        <f t="shared" si="3"/>
        <v>2000</v>
      </c>
    </row>
    <row r="92" s="5" customFormat="1" ht="35" hidden="1" customHeight="1" spans="1:15">
      <c r="A92" s="36">
        <v>85</v>
      </c>
      <c r="B92" s="36" t="s">
        <v>270</v>
      </c>
      <c r="C92" s="36" t="s">
        <v>274</v>
      </c>
      <c r="D92" s="36" t="s">
        <v>275</v>
      </c>
      <c r="E92" s="36" t="s">
        <v>32</v>
      </c>
      <c r="F92" s="38">
        <v>256</v>
      </c>
      <c r="G92" s="38">
        <v>512000</v>
      </c>
      <c r="H92" s="38">
        <v>61440</v>
      </c>
      <c r="I92" s="38">
        <v>24576</v>
      </c>
      <c r="J92" s="38">
        <v>6144</v>
      </c>
      <c r="K92" s="38">
        <v>6144</v>
      </c>
      <c r="L92" s="38">
        <v>24576</v>
      </c>
      <c r="M92" s="39" t="s">
        <v>276</v>
      </c>
      <c r="O92" s="5">
        <f t="shared" si="3"/>
        <v>2000</v>
      </c>
    </row>
    <row r="93" s="5" customFormat="1" ht="35" hidden="1" customHeight="1" spans="1:15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279</v>
      </c>
      <c r="O93" s="5">
        <f t="shared" si="3"/>
        <v>2000</v>
      </c>
    </row>
    <row r="94" s="5" customFormat="1" ht="35" hidden="1" customHeight="1" spans="1:15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281</v>
      </c>
      <c r="O94" s="5">
        <f t="shared" si="3"/>
        <v>2000</v>
      </c>
    </row>
    <row r="95" s="5" customFormat="1" ht="35" hidden="1" customHeight="1" spans="1:15">
      <c r="A95" s="36">
        <v>88</v>
      </c>
      <c r="B95" s="36" t="s">
        <v>270</v>
      </c>
      <c r="C95" s="36" t="s">
        <v>282</v>
      </c>
      <c r="D95" s="36" t="s">
        <v>283</v>
      </c>
      <c r="E95" s="36" t="s">
        <v>32</v>
      </c>
      <c r="F95" s="38">
        <v>186</v>
      </c>
      <c r="G95" s="38">
        <v>307000</v>
      </c>
      <c r="H95" s="38">
        <v>36840</v>
      </c>
      <c r="I95" s="38">
        <v>14736</v>
      </c>
      <c r="J95" s="38">
        <v>3684</v>
      </c>
      <c r="K95" s="38">
        <v>3684</v>
      </c>
      <c r="L95" s="38">
        <v>14736</v>
      </c>
      <c r="M95" s="39" t="s">
        <v>284</v>
      </c>
      <c r="O95" s="5">
        <f t="shared" si="3"/>
        <v>1650.5376344086</v>
      </c>
    </row>
    <row r="96" s="5" customFormat="1" ht="35" hidden="1" customHeight="1" spans="1:15">
      <c r="A96" s="36">
        <v>89</v>
      </c>
      <c r="B96" s="36" t="s">
        <v>270</v>
      </c>
      <c r="C96" s="36" t="s">
        <v>285</v>
      </c>
      <c r="D96" s="36" t="s">
        <v>286</v>
      </c>
      <c r="E96" s="36" t="s">
        <v>32</v>
      </c>
      <c r="F96" s="38">
        <v>314</v>
      </c>
      <c r="G96" s="38">
        <v>628000</v>
      </c>
      <c r="H96" s="38">
        <v>75360</v>
      </c>
      <c r="I96" s="38">
        <v>30144</v>
      </c>
      <c r="J96" s="38">
        <v>7536</v>
      </c>
      <c r="K96" s="38">
        <v>7536</v>
      </c>
      <c r="L96" s="38">
        <v>30144</v>
      </c>
      <c r="M96" s="39" t="s">
        <v>287</v>
      </c>
      <c r="O96" s="5">
        <f t="shared" si="3"/>
        <v>2000</v>
      </c>
    </row>
    <row r="97" s="5" customFormat="1" ht="35" hidden="1" customHeight="1" spans="1:15">
      <c r="A97" s="36">
        <v>90</v>
      </c>
      <c r="B97" s="36" t="s">
        <v>270</v>
      </c>
      <c r="C97" s="36" t="s">
        <v>288</v>
      </c>
      <c r="D97" s="36" t="s">
        <v>289</v>
      </c>
      <c r="E97" s="36" t="s">
        <v>32</v>
      </c>
      <c r="F97" s="38">
        <v>165</v>
      </c>
      <c r="G97" s="38">
        <v>330000</v>
      </c>
      <c r="H97" s="38">
        <v>39600</v>
      </c>
      <c r="I97" s="38">
        <v>15840</v>
      </c>
      <c r="J97" s="38">
        <v>3960</v>
      </c>
      <c r="K97" s="38">
        <v>3960</v>
      </c>
      <c r="L97" s="38">
        <v>15840</v>
      </c>
      <c r="M97" s="39" t="s">
        <v>290</v>
      </c>
      <c r="O97" s="5">
        <f t="shared" si="3"/>
        <v>2000</v>
      </c>
    </row>
    <row r="98" s="5" customFormat="1" ht="35" hidden="1" customHeight="1" spans="1:15">
      <c r="A98" s="36">
        <v>91</v>
      </c>
      <c r="B98" s="36" t="s">
        <v>270</v>
      </c>
      <c r="C98" s="36" t="s">
        <v>247</v>
      </c>
      <c r="D98" s="36" t="s">
        <v>291</v>
      </c>
      <c r="E98" s="36" t="s">
        <v>32</v>
      </c>
      <c r="F98" s="38">
        <v>315</v>
      </c>
      <c r="G98" s="38">
        <v>630000</v>
      </c>
      <c r="H98" s="38">
        <v>75600</v>
      </c>
      <c r="I98" s="38">
        <v>30240</v>
      </c>
      <c r="J98" s="38">
        <v>7560</v>
      </c>
      <c r="K98" s="38">
        <v>7560</v>
      </c>
      <c r="L98" s="38">
        <v>30240</v>
      </c>
      <c r="M98" s="39" t="s">
        <v>292</v>
      </c>
      <c r="O98" s="5">
        <f t="shared" si="3"/>
        <v>2000</v>
      </c>
    </row>
    <row r="99" s="5" customFormat="1" ht="35" hidden="1" customHeight="1" spans="1:15">
      <c r="A99" s="36">
        <v>92</v>
      </c>
      <c r="B99" s="36" t="s">
        <v>270</v>
      </c>
      <c r="C99" s="36" t="s">
        <v>293</v>
      </c>
      <c r="D99" s="36" t="s">
        <v>294</v>
      </c>
      <c r="E99" s="36" t="s">
        <v>32</v>
      </c>
      <c r="F99" s="38">
        <v>206</v>
      </c>
      <c r="G99" s="38">
        <v>412000</v>
      </c>
      <c r="H99" s="38">
        <v>49440</v>
      </c>
      <c r="I99" s="38">
        <v>19776</v>
      </c>
      <c r="J99" s="38">
        <v>4944</v>
      </c>
      <c r="K99" s="38">
        <v>4944</v>
      </c>
      <c r="L99" s="38">
        <v>19776</v>
      </c>
      <c r="M99" s="39" t="s">
        <v>295</v>
      </c>
      <c r="O99" s="5">
        <f t="shared" si="3"/>
        <v>2000</v>
      </c>
    </row>
    <row r="100" ht="67" hidden="1" customHeight="1" spans="1:15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</row>
    <row r="101" ht="35" hidden="1" customHeight="1" spans="1:15">
      <c r="F101" s="43"/>
      <c r="G101" s="43"/>
      <c r="H101" s="43"/>
      <c r="I101" s="43"/>
    </row>
    <row r="102" ht="61" hidden="1" customHeight="1" spans="1:15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hidden="1" customHeight="1" spans="1:15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hidden="1" customHeight="1" spans="1:15">
      <c r="A104" s="44"/>
      <c r="B104" s="44"/>
      <c r="C104" s="44"/>
      <c r="D104" s="71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hidden="1" customHeight="1" spans="1:15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hidden="1" customHeight="1" spans="1:15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hidden="1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O107" etc:filterBottomFollowUsedRange="0">
    <filterColumn colId="14">
      <customFilters>
        <customFilter operator="equal" val="900"/>
      </customFilters>
    </filterColumn>
    <extLst/>
  </autoFilter>
  <sortState ref="B8:M99">
    <sortCondition ref="B8:B99"/>
    <sortCondition ref="D8:D99"/>
  </sortState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196527777777778" right="0.196527777777778" top="0.590277777777778" bottom="0.590277777777778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S129"/>
  <sheetViews>
    <sheetView topLeftCell="C1" workbookViewId="0">
      <selection activeCell="S46" sqref="S46:S99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33.8571428571429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7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7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7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7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7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32" t="s">
        <v>19</v>
      </c>
    </row>
    <row r="7" s="5" customFormat="1" ht="32" customHeight="1" spans="1:17">
      <c r="A7" s="29" t="s">
        <v>20</v>
      </c>
      <c r="B7" s="30"/>
      <c r="C7" s="30"/>
      <c r="D7" s="30"/>
      <c r="E7" s="31"/>
      <c r="F7" s="33">
        <f t="shared" ref="F7:L7" si="0">SUM(F8:F99)</f>
        <v>24423.26</v>
      </c>
      <c r="G7" s="33">
        <f t="shared" si="0"/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customHeight="1" spans="1:17">
      <c r="A8" s="36">
        <v>1</v>
      </c>
      <c r="B8" s="36" t="s">
        <v>21</v>
      </c>
      <c r="C8" s="36" t="s">
        <v>26</v>
      </c>
      <c r="D8" s="36" t="s">
        <v>27</v>
      </c>
      <c r="E8" s="36" t="s">
        <v>24</v>
      </c>
      <c r="F8" s="38">
        <v>132</v>
      </c>
      <c r="G8" s="38">
        <v>118800</v>
      </c>
      <c r="H8" s="38">
        <v>14256</v>
      </c>
      <c r="I8" s="38">
        <v>5702.4</v>
      </c>
      <c r="J8" s="38">
        <v>1425.6</v>
      </c>
      <c r="K8" s="38">
        <v>1425.6</v>
      </c>
      <c r="L8" s="38">
        <v>5702.4</v>
      </c>
      <c r="M8" s="39" t="s">
        <v>28</v>
      </c>
      <c r="N8" s="5" t="s">
        <v>303</v>
      </c>
      <c r="O8" s="5">
        <f>G8/F8</f>
        <v>900</v>
      </c>
      <c r="P8" s="5" t="str">
        <f t="shared" ref="P8:P71" si="1">MID(N8,1,1)</f>
        <v>2</v>
      </c>
      <c r="Q8" s="5">
        <f t="shared" ref="Q8:Q71" si="2">F8/P8</f>
        <v>66</v>
      </c>
    </row>
    <row r="9" s="5" customFormat="1" ht="35" customHeight="1" spans="1:17">
      <c r="A9" s="36">
        <v>2</v>
      </c>
      <c r="B9" s="36" t="s">
        <v>21</v>
      </c>
      <c r="C9" s="36" t="s">
        <v>22</v>
      </c>
      <c r="D9" s="36" t="s">
        <v>23</v>
      </c>
      <c r="E9" s="36" t="s">
        <v>24</v>
      </c>
      <c r="F9" s="38">
        <v>148.24</v>
      </c>
      <c r="G9" s="38">
        <v>296480</v>
      </c>
      <c r="H9" s="38">
        <v>35577.6</v>
      </c>
      <c r="I9" s="38">
        <v>14231.04</v>
      </c>
      <c r="J9" s="38">
        <v>3557.76</v>
      </c>
      <c r="K9" s="38">
        <v>3557.76</v>
      </c>
      <c r="L9" s="38">
        <v>14231.04</v>
      </c>
      <c r="M9" s="39" t="s">
        <v>25</v>
      </c>
      <c r="N9" s="5" t="s">
        <v>304</v>
      </c>
      <c r="O9" s="5" t="s">
        <v>305</v>
      </c>
      <c r="P9" s="5" t="str">
        <f t="shared" si="1"/>
        <v>1</v>
      </c>
      <c r="Q9" s="5">
        <f t="shared" si="2"/>
        <v>148.24</v>
      </c>
    </row>
    <row r="10" s="5" customFormat="1" ht="35" customHeight="1" spans="1:17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N10" s="5" t="s">
        <v>304</v>
      </c>
      <c r="O10" s="5" t="s">
        <v>305</v>
      </c>
      <c r="P10" s="5" t="str">
        <f t="shared" si="1"/>
        <v>1</v>
      </c>
      <c r="Q10" s="5">
        <f t="shared" si="2"/>
        <v>596</v>
      </c>
    </row>
    <row r="11" s="5" customFormat="1" ht="35" customHeight="1" spans="1:17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N11" s="5" t="s">
        <v>303</v>
      </c>
      <c r="O11" s="5" t="s">
        <v>305</v>
      </c>
      <c r="P11" s="5" t="str">
        <f t="shared" si="1"/>
        <v>2</v>
      </c>
      <c r="Q11" s="5">
        <f t="shared" si="2"/>
        <v>103</v>
      </c>
    </row>
    <row r="12" s="5" customFormat="1" ht="35" customHeight="1" spans="1:17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N12" s="5" t="s">
        <v>303</v>
      </c>
      <c r="O12" s="5" t="s">
        <v>305</v>
      </c>
      <c r="P12" s="5" t="str">
        <f t="shared" si="1"/>
        <v>2</v>
      </c>
      <c r="Q12" s="5">
        <f t="shared" si="2"/>
        <v>103</v>
      </c>
    </row>
    <row r="13" s="5" customFormat="1" ht="35" customHeight="1" spans="1:17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N13" s="5" t="s">
        <v>304</v>
      </c>
      <c r="O13" s="5" t="s">
        <v>305</v>
      </c>
      <c r="P13" s="5" t="str">
        <f t="shared" si="1"/>
        <v>1</v>
      </c>
      <c r="Q13" s="5">
        <f t="shared" si="2"/>
        <v>110</v>
      </c>
    </row>
    <row r="14" s="5" customFormat="1" ht="35" customHeight="1" spans="1:17">
      <c r="A14" s="36">
        <v>7</v>
      </c>
      <c r="B14" s="36" t="s">
        <v>41</v>
      </c>
      <c r="C14" s="36" t="s">
        <v>50</v>
      </c>
      <c r="D14" s="36" t="s">
        <v>51</v>
      </c>
      <c r="E14" s="36" t="s">
        <v>32</v>
      </c>
      <c r="F14" s="38">
        <v>500</v>
      </c>
      <c r="G14" s="38">
        <v>1000000</v>
      </c>
      <c r="H14" s="38">
        <v>120000</v>
      </c>
      <c r="I14" s="38">
        <v>48000</v>
      </c>
      <c r="J14" s="38">
        <v>12000</v>
      </c>
      <c r="K14" s="38">
        <v>12000</v>
      </c>
      <c r="L14" s="38">
        <v>48000</v>
      </c>
      <c r="M14" s="39" t="s">
        <v>52</v>
      </c>
      <c r="N14" s="5" t="s">
        <v>303</v>
      </c>
      <c r="O14" s="5" t="s">
        <v>305</v>
      </c>
      <c r="P14" s="5" t="str">
        <f t="shared" si="1"/>
        <v>2</v>
      </c>
      <c r="Q14" s="5">
        <f t="shared" si="2"/>
        <v>250</v>
      </c>
    </row>
    <row r="15" s="5" customFormat="1" ht="35" customHeight="1" spans="1:17">
      <c r="A15" s="36">
        <v>8</v>
      </c>
      <c r="B15" s="36" t="s">
        <v>41</v>
      </c>
      <c r="C15" s="36" t="s">
        <v>68</v>
      </c>
      <c r="D15" s="36" t="s">
        <v>69</v>
      </c>
      <c r="E15" s="36" t="s">
        <v>32</v>
      </c>
      <c r="F15" s="38">
        <v>38</v>
      </c>
      <c r="G15" s="38">
        <v>76000</v>
      </c>
      <c r="H15" s="38">
        <v>9120</v>
      </c>
      <c r="I15" s="38">
        <v>3648</v>
      </c>
      <c r="J15" s="38">
        <v>912</v>
      </c>
      <c r="K15" s="38">
        <v>912</v>
      </c>
      <c r="L15" s="38">
        <v>3648</v>
      </c>
      <c r="M15" s="39" t="s">
        <v>70</v>
      </c>
      <c r="N15" s="5" t="s">
        <v>304</v>
      </c>
      <c r="O15" s="5" t="s">
        <v>305</v>
      </c>
      <c r="P15" s="5" t="str">
        <f t="shared" si="1"/>
        <v>1</v>
      </c>
      <c r="Q15" s="5">
        <f t="shared" si="2"/>
        <v>38</v>
      </c>
    </row>
    <row r="16" s="5" customFormat="1" ht="35" customHeight="1" spans="1:17">
      <c r="A16" s="36">
        <v>9</v>
      </c>
      <c r="B16" s="36" t="s">
        <v>41</v>
      </c>
      <c r="C16" s="36" t="s">
        <v>68</v>
      </c>
      <c r="D16" s="36" t="s">
        <v>71</v>
      </c>
      <c r="E16" s="36" t="s">
        <v>32</v>
      </c>
      <c r="F16" s="38">
        <v>85</v>
      </c>
      <c r="G16" s="38">
        <v>170000</v>
      </c>
      <c r="H16" s="38">
        <v>20400</v>
      </c>
      <c r="I16" s="38">
        <v>8160</v>
      </c>
      <c r="J16" s="38">
        <v>2040</v>
      </c>
      <c r="K16" s="38">
        <v>2040</v>
      </c>
      <c r="L16" s="38">
        <v>8160</v>
      </c>
      <c r="M16" s="39" t="s">
        <v>72</v>
      </c>
      <c r="N16" s="5" t="s">
        <v>304</v>
      </c>
      <c r="O16" s="5" t="s">
        <v>305</v>
      </c>
      <c r="P16" s="5" t="str">
        <f t="shared" si="1"/>
        <v>1</v>
      </c>
      <c r="Q16" s="5">
        <f t="shared" si="2"/>
        <v>85</v>
      </c>
    </row>
    <row r="17" s="5" customFormat="1" ht="35" customHeight="1" spans="1:17">
      <c r="A17" s="36">
        <v>10</v>
      </c>
      <c r="B17" s="36" t="s">
        <v>41</v>
      </c>
      <c r="C17" s="36" t="s">
        <v>46</v>
      </c>
      <c r="D17" s="36" t="s">
        <v>47</v>
      </c>
      <c r="E17" s="36" t="s">
        <v>48</v>
      </c>
      <c r="F17" s="38">
        <v>600</v>
      </c>
      <c r="G17" s="38">
        <v>1200000</v>
      </c>
      <c r="H17" s="38">
        <v>144000</v>
      </c>
      <c r="I17" s="38">
        <v>57600</v>
      </c>
      <c r="J17" s="38">
        <v>14400</v>
      </c>
      <c r="K17" s="38">
        <v>14400</v>
      </c>
      <c r="L17" s="38">
        <v>57600</v>
      </c>
      <c r="M17" s="39" t="s">
        <v>49</v>
      </c>
      <c r="N17" s="5" t="s">
        <v>303</v>
      </c>
      <c r="O17" s="5" t="s">
        <v>305</v>
      </c>
      <c r="P17" s="5" t="str">
        <f t="shared" si="1"/>
        <v>2</v>
      </c>
      <c r="Q17" s="5">
        <f t="shared" si="2"/>
        <v>300</v>
      </c>
    </row>
    <row r="18" s="5" customFormat="1" ht="35" customHeight="1" spans="1:17">
      <c r="A18" s="36">
        <v>11</v>
      </c>
      <c r="B18" s="36" t="s">
        <v>41</v>
      </c>
      <c r="C18" s="36" t="s">
        <v>73</v>
      </c>
      <c r="D18" s="36" t="s">
        <v>74</v>
      </c>
      <c r="E18" s="36" t="s">
        <v>32</v>
      </c>
      <c r="F18" s="38">
        <v>250</v>
      </c>
      <c r="G18" s="38">
        <v>500000</v>
      </c>
      <c r="H18" s="38">
        <v>60000</v>
      </c>
      <c r="I18" s="38">
        <v>24000</v>
      </c>
      <c r="J18" s="38">
        <v>6000</v>
      </c>
      <c r="K18" s="38">
        <v>6000</v>
      </c>
      <c r="L18" s="38">
        <v>24000</v>
      </c>
      <c r="M18" s="39" t="s">
        <v>75</v>
      </c>
      <c r="N18" s="5" t="s">
        <v>304</v>
      </c>
      <c r="O18" s="5" t="s">
        <v>305</v>
      </c>
      <c r="P18" s="5" t="str">
        <f t="shared" si="1"/>
        <v>1</v>
      </c>
      <c r="Q18" s="5">
        <f t="shared" si="2"/>
        <v>250</v>
      </c>
    </row>
    <row r="19" s="5" customFormat="1" ht="35" customHeight="1" spans="1:17">
      <c r="A19" s="36">
        <v>12</v>
      </c>
      <c r="B19" s="36" t="s">
        <v>41</v>
      </c>
      <c r="C19" s="36" t="s">
        <v>56</v>
      </c>
      <c r="D19" s="36" t="s">
        <v>57</v>
      </c>
      <c r="E19" s="36" t="s">
        <v>32</v>
      </c>
      <c r="F19" s="38">
        <v>630</v>
      </c>
      <c r="G19" s="38">
        <v>1260000</v>
      </c>
      <c r="H19" s="38">
        <v>151200</v>
      </c>
      <c r="I19" s="38">
        <v>60480</v>
      </c>
      <c r="J19" s="38">
        <v>15120</v>
      </c>
      <c r="K19" s="38">
        <v>15120</v>
      </c>
      <c r="L19" s="38">
        <v>60480</v>
      </c>
      <c r="M19" s="39" t="s">
        <v>58</v>
      </c>
      <c r="N19" s="5" t="s">
        <v>303</v>
      </c>
      <c r="O19" s="5" t="s">
        <v>305</v>
      </c>
      <c r="P19" s="5" t="str">
        <f t="shared" si="1"/>
        <v>2</v>
      </c>
      <c r="Q19" s="5">
        <f t="shared" si="2"/>
        <v>315</v>
      </c>
    </row>
    <row r="20" s="5" customFormat="1" ht="35" customHeight="1" spans="1:17">
      <c r="A20" s="36">
        <v>13</v>
      </c>
      <c r="B20" s="36" t="s">
        <v>41</v>
      </c>
      <c r="C20" s="36" t="s">
        <v>53</v>
      </c>
      <c r="D20" s="36" t="s">
        <v>54</v>
      </c>
      <c r="E20" s="36" t="s">
        <v>32</v>
      </c>
      <c r="F20" s="38">
        <v>700</v>
      </c>
      <c r="G20" s="38">
        <v>1400000</v>
      </c>
      <c r="H20" s="38">
        <v>168000</v>
      </c>
      <c r="I20" s="38">
        <v>67200</v>
      </c>
      <c r="J20" s="38">
        <v>16800</v>
      </c>
      <c r="K20" s="38">
        <v>16800</v>
      </c>
      <c r="L20" s="38">
        <v>67200</v>
      </c>
      <c r="M20" s="39" t="s">
        <v>55</v>
      </c>
      <c r="N20" s="5" t="s">
        <v>303</v>
      </c>
      <c r="O20" s="5" t="s">
        <v>305</v>
      </c>
      <c r="P20" s="5" t="str">
        <f t="shared" si="1"/>
        <v>2</v>
      </c>
      <c r="Q20" s="5">
        <f t="shared" si="2"/>
        <v>350</v>
      </c>
    </row>
    <row r="21" s="5" customFormat="1" ht="35" customHeight="1" spans="1:17">
      <c r="A21" s="36">
        <v>14</v>
      </c>
      <c r="B21" s="36" t="s">
        <v>41</v>
      </c>
      <c r="C21" s="36" t="s">
        <v>59</v>
      </c>
      <c r="D21" s="36" t="s">
        <v>60</v>
      </c>
      <c r="E21" s="36" t="s">
        <v>32</v>
      </c>
      <c r="F21" s="38">
        <v>200</v>
      </c>
      <c r="G21" s="38">
        <v>400000</v>
      </c>
      <c r="H21" s="38">
        <v>48000</v>
      </c>
      <c r="I21" s="38">
        <v>19200</v>
      </c>
      <c r="J21" s="38">
        <v>4800</v>
      </c>
      <c r="K21" s="38">
        <v>4800</v>
      </c>
      <c r="L21" s="38">
        <v>19200</v>
      </c>
      <c r="M21" s="39" t="s">
        <v>61</v>
      </c>
      <c r="N21" s="5" t="s">
        <v>303</v>
      </c>
      <c r="O21" s="5" t="s">
        <v>305</v>
      </c>
      <c r="P21" s="5" t="str">
        <f t="shared" si="1"/>
        <v>2</v>
      </c>
      <c r="Q21" s="5">
        <f t="shared" si="2"/>
        <v>100</v>
      </c>
    </row>
    <row r="22" s="5" customFormat="1" ht="35" customHeight="1" spans="1:17">
      <c r="A22" s="36">
        <v>15</v>
      </c>
      <c r="B22" s="36" t="s">
        <v>41</v>
      </c>
      <c r="C22" s="36" t="s">
        <v>42</v>
      </c>
      <c r="D22" s="36" t="s">
        <v>43</v>
      </c>
      <c r="E22" s="36" t="s">
        <v>44</v>
      </c>
      <c r="F22" s="38">
        <v>216</v>
      </c>
      <c r="G22" s="38">
        <v>432000</v>
      </c>
      <c r="H22" s="38">
        <v>51840</v>
      </c>
      <c r="I22" s="38">
        <v>20736</v>
      </c>
      <c r="J22" s="38">
        <v>5184</v>
      </c>
      <c r="K22" s="38">
        <v>5184</v>
      </c>
      <c r="L22" s="38">
        <v>20736</v>
      </c>
      <c r="M22" s="39" t="s">
        <v>45</v>
      </c>
      <c r="N22" s="5" t="s">
        <v>303</v>
      </c>
      <c r="O22" s="5" t="s">
        <v>305</v>
      </c>
      <c r="P22" s="5" t="str">
        <f t="shared" si="1"/>
        <v>2</v>
      </c>
      <c r="Q22" s="5">
        <f t="shared" si="2"/>
        <v>108</v>
      </c>
    </row>
    <row r="23" s="5" customFormat="1" ht="35" customHeight="1" spans="1:17">
      <c r="A23" s="36">
        <v>16</v>
      </c>
      <c r="B23" s="36" t="s">
        <v>41</v>
      </c>
      <c r="C23" s="36" t="s">
        <v>65</v>
      </c>
      <c r="D23" s="36" t="s">
        <v>66</v>
      </c>
      <c r="E23" s="36" t="s">
        <v>32</v>
      </c>
      <c r="F23" s="38">
        <v>158</v>
      </c>
      <c r="G23" s="38">
        <v>316000</v>
      </c>
      <c r="H23" s="38">
        <v>37920</v>
      </c>
      <c r="I23" s="38">
        <v>15168</v>
      </c>
      <c r="J23" s="38">
        <v>3792</v>
      </c>
      <c r="K23" s="38">
        <v>3792</v>
      </c>
      <c r="L23" s="38">
        <v>15168</v>
      </c>
      <c r="M23" s="39" t="s">
        <v>67</v>
      </c>
      <c r="N23" s="5" t="s">
        <v>304</v>
      </c>
      <c r="O23" s="5" t="s">
        <v>305</v>
      </c>
      <c r="P23" s="5" t="str">
        <f t="shared" si="1"/>
        <v>1</v>
      </c>
      <c r="Q23" s="5">
        <f t="shared" si="2"/>
        <v>158</v>
      </c>
    </row>
    <row r="24" s="5" customFormat="1" ht="35" customHeight="1" spans="1:17">
      <c r="A24" s="36">
        <v>17</v>
      </c>
      <c r="B24" s="36" t="s">
        <v>41</v>
      </c>
      <c r="C24" s="36" t="s">
        <v>62</v>
      </c>
      <c r="D24" s="36" t="s">
        <v>63</v>
      </c>
      <c r="E24" s="36" t="s">
        <v>32</v>
      </c>
      <c r="F24" s="38">
        <v>280</v>
      </c>
      <c r="G24" s="38">
        <v>560000</v>
      </c>
      <c r="H24" s="38">
        <v>67200</v>
      </c>
      <c r="I24" s="38">
        <v>26880</v>
      </c>
      <c r="J24" s="38">
        <v>6720</v>
      </c>
      <c r="K24" s="38">
        <v>6720</v>
      </c>
      <c r="L24" s="38">
        <v>26880</v>
      </c>
      <c r="M24" s="39" t="s">
        <v>64</v>
      </c>
      <c r="N24" s="5" t="s">
        <v>304</v>
      </c>
      <c r="O24" s="5" t="s">
        <v>305</v>
      </c>
      <c r="P24" s="5" t="str">
        <f t="shared" si="1"/>
        <v>1</v>
      </c>
      <c r="Q24" s="5">
        <f t="shared" si="2"/>
        <v>280</v>
      </c>
    </row>
    <row r="25" s="5" customFormat="1" ht="35" customHeight="1" spans="1:17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N25" s="5" t="s">
        <v>304</v>
      </c>
      <c r="O25" s="5" t="s">
        <v>305</v>
      </c>
      <c r="P25" s="5" t="str">
        <f t="shared" si="1"/>
        <v>1</v>
      </c>
      <c r="Q25" s="5">
        <f t="shared" si="2"/>
        <v>336</v>
      </c>
    </row>
    <row r="26" s="5" customFormat="1" ht="35" customHeight="1" spans="1:17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N26" s="5" t="s">
        <v>303</v>
      </c>
      <c r="O26" s="5" t="s">
        <v>305</v>
      </c>
      <c r="P26" s="5" t="str">
        <f t="shared" si="1"/>
        <v>2</v>
      </c>
      <c r="Q26" s="5">
        <f t="shared" si="2"/>
        <v>88</v>
      </c>
    </row>
    <row r="27" s="5" customFormat="1" ht="35" customHeight="1" spans="1:17">
      <c r="A27" s="36">
        <v>20</v>
      </c>
      <c r="B27" s="36" t="s">
        <v>80</v>
      </c>
      <c r="C27" s="36" t="s">
        <v>101</v>
      </c>
      <c r="D27" s="36" t="s">
        <v>102</v>
      </c>
      <c r="E27" s="36" t="s">
        <v>99</v>
      </c>
      <c r="F27" s="38">
        <v>402</v>
      </c>
      <c r="G27" s="38">
        <v>804000</v>
      </c>
      <c r="H27" s="38">
        <v>96480</v>
      </c>
      <c r="I27" s="38">
        <v>38592</v>
      </c>
      <c r="J27" s="38">
        <v>9648</v>
      </c>
      <c r="K27" s="38">
        <v>9648</v>
      </c>
      <c r="L27" s="38">
        <v>38592</v>
      </c>
      <c r="M27" s="39" t="s">
        <v>103</v>
      </c>
      <c r="N27" s="5" t="s">
        <v>303</v>
      </c>
      <c r="O27" s="5" t="s">
        <v>305</v>
      </c>
      <c r="P27" s="5" t="str">
        <f t="shared" si="1"/>
        <v>2</v>
      </c>
      <c r="Q27" s="5">
        <f t="shared" si="2"/>
        <v>201</v>
      </c>
    </row>
    <row r="28" s="5" customFormat="1" ht="35" customHeight="1" spans="1:17">
      <c r="A28" s="36">
        <v>21</v>
      </c>
      <c r="B28" s="36" t="s">
        <v>80</v>
      </c>
      <c r="C28" s="36" t="s">
        <v>101</v>
      </c>
      <c r="D28" s="36" t="s">
        <v>104</v>
      </c>
      <c r="E28" s="36" t="s">
        <v>99</v>
      </c>
      <c r="F28" s="38">
        <v>400</v>
      </c>
      <c r="G28" s="38">
        <v>800000</v>
      </c>
      <c r="H28" s="38">
        <v>96000</v>
      </c>
      <c r="I28" s="38">
        <v>38400</v>
      </c>
      <c r="J28" s="38">
        <v>9600</v>
      </c>
      <c r="K28" s="38">
        <v>9600</v>
      </c>
      <c r="L28" s="38">
        <v>38400</v>
      </c>
      <c r="M28" s="39" t="s">
        <v>105</v>
      </c>
      <c r="N28" s="5" t="s">
        <v>303</v>
      </c>
      <c r="O28" s="5" t="s">
        <v>305</v>
      </c>
      <c r="P28" s="5" t="str">
        <f t="shared" si="1"/>
        <v>2</v>
      </c>
      <c r="Q28" s="5">
        <f t="shared" si="2"/>
        <v>200</v>
      </c>
    </row>
    <row r="29" s="5" customFormat="1" ht="35" customHeight="1" spans="1:17">
      <c r="A29" s="36">
        <v>22</v>
      </c>
      <c r="B29" s="36" t="s">
        <v>80</v>
      </c>
      <c r="C29" s="36" t="s">
        <v>94</v>
      </c>
      <c r="D29" s="36" t="s">
        <v>95</v>
      </c>
      <c r="E29" s="36" t="s">
        <v>44</v>
      </c>
      <c r="F29" s="38">
        <v>240</v>
      </c>
      <c r="G29" s="38">
        <v>480000</v>
      </c>
      <c r="H29" s="38">
        <v>57600</v>
      </c>
      <c r="I29" s="38">
        <v>23040</v>
      </c>
      <c r="J29" s="38">
        <v>5760</v>
      </c>
      <c r="K29" s="38">
        <v>5760</v>
      </c>
      <c r="L29" s="38">
        <v>23040</v>
      </c>
      <c r="M29" s="39" t="s">
        <v>96</v>
      </c>
      <c r="N29" s="5" t="s">
        <v>303</v>
      </c>
      <c r="O29" s="5" t="s">
        <v>305</v>
      </c>
      <c r="P29" s="5" t="str">
        <f t="shared" si="1"/>
        <v>2</v>
      </c>
      <c r="Q29" s="5">
        <f t="shared" si="2"/>
        <v>120</v>
      </c>
    </row>
    <row r="30" s="5" customFormat="1" ht="35" customHeight="1" spans="1:17">
      <c r="A30" s="36">
        <v>23</v>
      </c>
      <c r="B30" s="36" t="s">
        <v>80</v>
      </c>
      <c r="C30" s="36" t="s">
        <v>87</v>
      </c>
      <c r="D30" s="36" t="s">
        <v>88</v>
      </c>
      <c r="E30" s="36" t="s">
        <v>89</v>
      </c>
      <c r="F30" s="38">
        <v>570</v>
      </c>
      <c r="G30" s="38">
        <v>1140000</v>
      </c>
      <c r="H30" s="38">
        <v>136800</v>
      </c>
      <c r="I30" s="38">
        <v>54720</v>
      </c>
      <c r="J30" s="38">
        <v>13680</v>
      </c>
      <c r="K30" s="38">
        <v>13680</v>
      </c>
      <c r="L30" s="38">
        <v>54720</v>
      </c>
      <c r="M30" s="39" t="s">
        <v>90</v>
      </c>
      <c r="N30" s="5" t="s">
        <v>303</v>
      </c>
      <c r="O30" s="5" t="s">
        <v>305</v>
      </c>
      <c r="P30" s="5" t="str">
        <f t="shared" si="1"/>
        <v>2</v>
      </c>
      <c r="Q30" s="5">
        <f t="shared" si="2"/>
        <v>285</v>
      </c>
    </row>
    <row r="31" s="5" customFormat="1" ht="35" customHeight="1" spans="1:17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N31" s="5" t="s">
        <v>303</v>
      </c>
      <c r="O31" s="5" t="s">
        <v>305</v>
      </c>
      <c r="P31" s="5" t="str">
        <f t="shared" si="1"/>
        <v>2</v>
      </c>
      <c r="Q31" s="5">
        <f t="shared" si="2"/>
        <v>72.8</v>
      </c>
    </row>
    <row r="32" s="5" customFormat="1" ht="35" customHeight="1" spans="1:17">
      <c r="A32" s="36">
        <v>25</v>
      </c>
      <c r="B32" s="36" t="s">
        <v>80</v>
      </c>
      <c r="C32" s="36" t="s">
        <v>84</v>
      </c>
      <c r="D32" s="36" t="s">
        <v>85</v>
      </c>
      <c r="E32" s="36" t="s">
        <v>24</v>
      </c>
      <c r="F32" s="38">
        <v>536</v>
      </c>
      <c r="G32" s="38">
        <v>1072000</v>
      </c>
      <c r="H32" s="38">
        <v>128640</v>
      </c>
      <c r="I32" s="38">
        <v>51456</v>
      </c>
      <c r="J32" s="38">
        <v>12864</v>
      </c>
      <c r="K32" s="38">
        <v>12864</v>
      </c>
      <c r="L32" s="38">
        <v>51456</v>
      </c>
      <c r="M32" s="39" t="s">
        <v>86</v>
      </c>
      <c r="N32" s="5" t="s">
        <v>303</v>
      </c>
      <c r="O32" s="5" t="s">
        <v>305</v>
      </c>
      <c r="P32" s="5" t="str">
        <f t="shared" si="1"/>
        <v>2</v>
      </c>
      <c r="Q32" s="5">
        <f t="shared" si="2"/>
        <v>268</v>
      </c>
    </row>
    <row r="33" s="5" customFormat="1" ht="35" customHeight="1" spans="1:19">
      <c r="A33" s="36">
        <v>26</v>
      </c>
      <c r="B33" s="36" t="s">
        <v>80</v>
      </c>
      <c r="C33" s="36" t="s">
        <v>91</v>
      </c>
      <c r="D33" s="36" t="s">
        <v>92</v>
      </c>
      <c r="E33" s="36" t="s">
        <v>44</v>
      </c>
      <c r="F33" s="38">
        <v>460</v>
      </c>
      <c r="G33" s="38">
        <v>920000</v>
      </c>
      <c r="H33" s="38">
        <v>110400</v>
      </c>
      <c r="I33" s="38">
        <v>44160</v>
      </c>
      <c r="J33" s="38">
        <v>11040</v>
      </c>
      <c r="K33" s="38">
        <v>11040</v>
      </c>
      <c r="L33" s="38">
        <v>44160</v>
      </c>
      <c r="M33" s="39" t="s">
        <v>93</v>
      </c>
      <c r="N33" s="5" t="s">
        <v>303</v>
      </c>
      <c r="O33" s="5" t="s">
        <v>305</v>
      </c>
      <c r="P33" s="5" t="str">
        <f t="shared" si="1"/>
        <v>2</v>
      </c>
      <c r="Q33" s="5">
        <f t="shared" si="2"/>
        <v>230</v>
      </c>
    </row>
    <row r="34" s="5" customFormat="1" ht="35" customHeight="1" spans="1:19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N34" s="5" t="s">
        <v>303</v>
      </c>
      <c r="O34" s="5" t="s">
        <v>305</v>
      </c>
      <c r="P34" s="5" t="str">
        <f t="shared" si="1"/>
        <v>2</v>
      </c>
      <c r="Q34" s="5">
        <f t="shared" si="2"/>
        <v>390</v>
      </c>
    </row>
    <row r="35" s="5" customFormat="1" ht="35" customHeight="1" spans="1:19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N35" s="5" t="s">
        <v>303</v>
      </c>
      <c r="O35" s="5" t="s">
        <v>306</v>
      </c>
      <c r="P35" s="5" t="str">
        <f t="shared" si="1"/>
        <v>2</v>
      </c>
      <c r="Q35" s="5">
        <f t="shared" si="2"/>
        <v>140</v>
      </c>
    </row>
    <row r="36" s="5" customFormat="1" ht="35" customHeight="1" spans="1:19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N36" s="5" t="s">
        <v>303</v>
      </c>
      <c r="O36" s="5">
        <f>G36/F36</f>
        <v>900</v>
      </c>
      <c r="P36" s="5" t="str">
        <f t="shared" si="1"/>
        <v>2</v>
      </c>
      <c r="Q36" s="5">
        <f t="shared" si="2"/>
        <v>300</v>
      </c>
    </row>
    <row r="37" s="5" customFormat="1" ht="35" customHeight="1" spans="1:19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N37" s="5" t="s">
        <v>303</v>
      </c>
      <c r="O37" s="5" t="s">
        <v>305</v>
      </c>
      <c r="P37" s="5" t="str">
        <f t="shared" si="1"/>
        <v>2</v>
      </c>
      <c r="Q37" s="5">
        <f t="shared" si="2"/>
        <v>193</v>
      </c>
    </row>
    <row r="38" s="5" customFormat="1" ht="35" customHeight="1" spans="1:19">
      <c r="A38" s="36">
        <v>31</v>
      </c>
      <c r="B38" s="36" t="s">
        <v>116</v>
      </c>
      <c r="C38" s="36" t="s">
        <v>180</v>
      </c>
      <c r="D38" s="36" t="s">
        <v>181</v>
      </c>
      <c r="E38" s="36" t="s">
        <v>32</v>
      </c>
      <c r="F38" s="38">
        <v>194.6</v>
      </c>
      <c r="G38" s="38">
        <v>389200</v>
      </c>
      <c r="H38" s="38">
        <v>46704</v>
      </c>
      <c r="I38" s="38">
        <v>18681.6</v>
      </c>
      <c r="J38" s="38">
        <v>4670.4</v>
      </c>
      <c r="K38" s="38">
        <v>4670.4</v>
      </c>
      <c r="L38" s="38">
        <v>18681.6</v>
      </c>
      <c r="M38" s="39" t="s">
        <v>182</v>
      </c>
      <c r="N38" s="5" t="s">
        <v>303</v>
      </c>
      <c r="O38" s="5" t="s">
        <v>305</v>
      </c>
      <c r="P38" s="5" t="str">
        <f t="shared" si="1"/>
        <v>2</v>
      </c>
      <c r="Q38" s="5">
        <f t="shared" si="2"/>
        <v>97.3</v>
      </c>
    </row>
    <row r="39" s="5" customFormat="1" ht="35" customHeight="1" spans="1:19">
      <c r="A39" s="36">
        <v>32</v>
      </c>
      <c r="B39" s="36" t="s">
        <v>116</v>
      </c>
      <c r="C39" s="36" t="s">
        <v>189</v>
      </c>
      <c r="D39" s="36" t="s">
        <v>190</v>
      </c>
      <c r="E39" s="36" t="s">
        <v>32</v>
      </c>
      <c r="F39" s="38">
        <v>185.2</v>
      </c>
      <c r="G39" s="38">
        <v>370400</v>
      </c>
      <c r="H39" s="38">
        <v>44448</v>
      </c>
      <c r="I39" s="38">
        <v>17779.2</v>
      </c>
      <c r="J39" s="38">
        <v>4444.8</v>
      </c>
      <c r="K39" s="38">
        <v>4444.8</v>
      </c>
      <c r="L39" s="38">
        <v>17779.2</v>
      </c>
      <c r="M39" s="39" t="s">
        <v>191</v>
      </c>
      <c r="N39" s="5" t="s">
        <v>303</v>
      </c>
      <c r="O39" s="5" t="s">
        <v>305</v>
      </c>
      <c r="P39" s="5" t="str">
        <f t="shared" si="1"/>
        <v>2</v>
      </c>
      <c r="Q39" s="5">
        <f t="shared" si="2"/>
        <v>92.6</v>
      </c>
    </row>
    <row r="40" s="5" customFormat="1" ht="35" customHeight="1" spans="1:19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N40" s="5" t="s">
        <v>303</v>
      </c>
      <c r="O40" s="5" t="s">
        <v>305</v>
      </c>
      <c r="P40" s="5" t="str">
        <f t="shared" si="1"/>
        <v>2</v>
      </c>
      <c r="Q40" s="5">
        <f t="shared" si="2"/>
        <v>80</v>
      </c>
    </row>
    <row r="41" s="5" customFormat="1" ht="35" customHeight="1" spans="1:19">
      <c r="A41" s="36">
        <v>34</v>
      </c>
      <c r="B41" s="36" t="s">
        <v>116</v>
      </c>
      <c r="C41" s="36" t="s">
        <v>123</v>
      </c>
      <c r="D41" s="36" t="s">
        <v>159</v>
      </c>
      <c r="E41" s="36" t="s">
        <v>32</v>
      </c>
      <c r="F41" s="38">
        <v>164</v>
      </c>
      <c r="G41" s="38">
        <v>328000</v>
      </c>
      <c r="H41" s="38">
        <v>39360</v>
      </c>
      <c r="I41" s="38">
        <v>15744</v>
      </c>
      <c r="J41" s="38">
        <v>3936</v>
      </c>
      <c r="K41" s="38">
        <v>3936</v>
      </c>
      <c r="L41" s="38">
        <v>15744</v>
      </c>
      <c r="M41" s="39" t="s">
        <v>160</v>
      </c>
      <c r="N41" s="5" t="s">
        <v>303</v>
      </c>
      <c r="O41" s="5" t="s">
        <v>305</v>
      </c>
      <c r="P41" s="5" t="str">
        <f t="shared" si="1"/>
        <v>2</v>
      </c>
      <c r="Q41" s="5">
        <f t="shared" si="2"/>
        <v>82</v>
      </c>
    </row>
    <row r="42" s="5" customFormat="1" ht="35" customHeight="1" spans="1:19">
      <c r="A42" s="36">
        <v>35</v>
      </c>
      <c r="B42" s="36" t="s">
        <v>116</v>
      </c>
      <c r="C42" s="36" t="s">
        <v>177</v>
      </c>
      <c r="D42" s="36" t="s">
        <v>178</v>
      </c>
      <c r="E42" s="36" t="s">
        <v>32</v>
      </c>
      <c r="F42" s="38">
        <v>168.6</v>
      </c>
      <c r="G42" s="38">
        <v>337200</v>
      </c>
      <c r="H42" s="38">
        <v>40464</v>
      </c>
      <c r="I42" s="38">
        <v>16185.6</v>
      </c>
      <c r="J42" s="38">
        <v>4046.4</v>
      </c>
      <c r="K42" s="38">
        <v>4046.4</v>
      </c>
      <c r="L42" s="38">
        <v>16185.6</v>
      </c>
      <c r="M42" s="39" t="s">
        <v>179</v>
      </c>
      <c r="N42" s="5" t="s">
        <v>303</v>
      </c>
      <c r="O42" s="5" t="s">
        <v>305</v>
      </c>
      <c r="P42" s="5" t="str">
        <f t="shared" si="1"/>
        <v>2</v>
      </c>
      <c r="Q42" s="5">
        <f t="shared" si="2"/>
        <v>84.3</v>
      </c>
    </row>
    <row r="43" s="5" customFormat="1" ht="35" customHeight="1" spans="1:19">
      <c r="A43" s="36">
        <v>36</v>
      </c>
      <c r="B43" s="36" t="s">
        <v>116</v>
      </c>
      <c r="C43" s="36" t="s">
        <v>208</v>
      </c>
      <c r="D43" s="36" t="s">
        <v>209</v>
      </c>
      <c r="E43" s="36" t="s">
        <v>32</v>
      </c>
      <c r="F43" s="38">
        <v>192.6</v>
      </c>
      <c r="G43" s="38">
        <v>385200</v>
      </c>
      <c r="H43" s="38">
        <v>46224</v>
      </c>
      <c r="I43" s="38">
        <v>18489.6</v>
      </c>
      <c r="J43" s="38">
        <v>4622.4</v>
      </c>
      <c r="K43" s="38">
        <v>4622.4</v>
      </c>
      <c r="L43" s="38">
        <v>18489.6</v>
      </c>
      <c r="M43" s="39" t="s">
        <v>210</v>
      </c>
      <c r="N43" s="5" t="s">
        <v>303</v>
      </c>
      <c r="O43" s="5" t="s">
        <v>305</v>
      </c>
      <c r="P43" s="5" t="str">
        <f t="shared" si="1"/>
        <v>2</v>
      </c>
      <c r="Q43" s="5">
        <f t="shared" si="2"/>
        <v>96.3</v>
      </c>
    </row>
    <row r="44" s="5" customFormat="1" ht="35" customHeight="1" spans="1:19">
      <c r="A44" s="36">
        <v>37</v>
      </c>
      <c r="B44" s="36" t="s">
        <v>116</v>
      </c>
      <c r="C44" s="36" t="s">
        <v>138</v>
      </c>
      <c r="D44" s="36" t="s">
        <v>139</v>
      </c>
      <c r="E44" s="36" t="s">
        <v>140</v>
      </c>
      <c r="F44" s="38">
        <v>150</v>
      </c>
      <c r="G44" s="38">
        <v>300000</v>
      </c>
      <c r="H44" s="38">
        <v>36000</v>
      </c>
      <c r="I44" s="38">
        <v>14400</v>
      </c>
      <c r="J44" s="38">
        <v>3600</v>
      </c>
      <c r="K44" s="38">
        <v>3600</v>
      </c>
      <c r="L44" s="38">
        <v>14400</v>
      </c>
      <c r="M44" s="39" t="s">
        <v>141</v>
      </c>
      <c r="N44" s="5" t="s">
        <v>303</v>
      </c>
      <c r="O44" s="5" t="s">
        <v>305</v>
      </c>
      <c r="P44" s="5" t="str">
        <f t="shared" si="1"/>
        <v>2</v>
      </c>
      <c r="Q44" s="5">
        <f t="shared" si="2"/>
        <v>75</v>
      </c>
    </row>
    <row r="45" s="5" customFormat="1" ht="35" customHeight="1" spans="1:19">
      <c r="A45" s="36">
        <v>38</v>
      </c>
      <c r="B45" s="36" t="s">
        <v>116</v>
      </c>
      <c r="C45" s="36" t="s">
        <v>138</v>
      </c>
      <c r="D45" s="36" t="s">
        <v>161</v>
      </c>
      <c r="E45" s="36" t="s">
        <v>32</v>
      </c>
      <c r="F45" s="38">
        <v>146</v>
      </c>
      <c r="G45" s="38">
        <v>292000</v>
      </c>
      <c r="H45" s="38">
        <v>35040</v>
      </c>
      <c r="I45" s="38">
        <v>14016</v>
      </c>
      <c r="J45" s="38">
        <v>3504</v>
      </c>
      <c r="K45" s="38">
        <v>3504</v>
      </c>
      <c r="L45" s="38">
        <v>14016</v>
      </c>
      <c r="M45" s="39" t="s">
        <v>162</v>
      </c>
      <c r="N45" s="5" t="s">
        <v>303</v>
      </c>
      <c r="O45" s="5" t="s">
        <v>305</v>
      </c>
      <c r="P45" s="5" t="str">
        <f t="shared" si="1"/>
        <v>2</v>
      </c>
      <c r="Q45" s="5">
        <f t="shared" si="2"/>
        <v>73</v>
      </c>
    </row>
    <row r="46" s="5" customFormat="1" ht="35" customHeight="1" spans="1:19">
      <c r="A46" s="36">
        <v>39</v>
      </c>
      <c r="B46" s="36" t="s">
        <v>116</v>
      </c>
      <c r="C46" s="36" t="s">
        <v>168</v>
      </c>
      <c r="D46" s="36" t="s">
        <v>169</v>
      </c>
      <c r="E46" s="36" t="s">
        <v>32</v>
      </c>
      <c r="F46" s="38">
        <v>165.4</v>
      </c>
      <c r="G46" s="38">
        <v>330800</v>
      </c>
      <c r="H46" s="38">
        <v>39696</v>
      </c>
      <c r="I46" s="38">
        <v>15878.4</v>
      </c>
      <c r="J46" s="38">
        <v>3969.6</v>
      </c>
      <c r="K46" s="38">
        <v>3969.6</v>
      </c>
      <c r="L46" s="38">
        <v>15878.4</v>
      </c>
      <c r="M46" s="39" t="s">
        <v>307</v>
      </c>
      <c r="N46" s="5" t="s">
        <v>303</v>
      </c>
      <c r="O46" s="5" t="s">
        <v>305</v>
      </c>
      <c r="P46" s="5" t="str">
        <f t="shared" si="1"/>
        <v>2</v>
      </c>
      <c r="Q46" s="5">
        <f t="shared" si="2"/>
        <v>82.7</v>
      </c>
      <c r="S46" s="5" t="str">
        <f t="shared" ref="S46:S99" si="3">O46&amp;Q46&amp;"亩"&amp;"("&amp;N46&amp;F46&amp;"亩"&amp;")"</f>
        <v>露地果菜82.7亩(2茬165.4亩)</v>
      </c>
    </row>
    <row r="47" s="5" customFormat="1" ht="35" customHeight="1" spans="1:19">
      <c r="A47" s="36">
        <v>40</v>
      </c>
      <c r="B47" s="36" t="s">
        <v>116</v>
      </c>
      <c r="C47" s="36" t="s">
        <v>129</v>
      </c>
      <c r="D47" s="36" t="s">
        <v>130</v>
      </c>
      <c r="E47" s="36" t="s">
        <v>24</v>
      </c>
      <c r="F47" s="38">
        <v>168</v>
      </c>
      <c r="G47" s="38">
        <v>336000</v>
      </c>
      <c r="H47" s="38">
        <v>40320</v>
      </c>
      <c r="I47" s="38">
        <v>16128</v>
      </c>
      <c r="J47" s="38">
        <v>4032</v>
      </c>
      <c r="K47" s="38">
        <v>4032</v>
      </c>
      <c r="L47" s="38">
        <v>16128</v>
      </c>
      <c r="M47" s="39" t="s">
        <v>308</v>
      </c>
      <c r="N47" s="5" t="s">
        <v>303</v>
      </c>
      <c r="O47" s="5" t="s">
        <v>305</v>
      </c>
      <c r="P47" s="5" t="str">
        <f t="shared" si="1"/>
        <v>2</v>
      </c>
      <c r="Q47" s="5">
        <f t="shared" si="2"/>
        <v>84</v>
      </c>
      <c r="S47" s="5" t="str">
        <f t="shared" si="3"/>
        <v>露地果菜84亩(2茬168亩)</v>
      </c>
    </row>
    <row r="48" s="5" customFormat="1" ht="35" customHeight="1" spans="1:19">
      <c r="A48" s="36">
        <v>41</v>
      </c>
      <c r="B48" s="36" t="s">
        <v>116</v>
      </c>
      <c r="C48" s="36" t="s">
        <v>211</v>
      </c>
      <c r="D48" s="36" t="s">
        <v>212</v>
      </c>
      <c r="E48" s="36" t="s">
        <v>32</v>
      </c>
      <c r="F48" s="38">
        <v>213</v>
      </c>
      <c r="G48" s="38">
        <v>426000</v>
      </c>
      <c r="H48" s="38">
        <v>51120</v>
      </c>
      <c r="I48" s="38">
        <v>20448</v>
      </c>
      <c r="J48" s="38">
        <v>5112</v>
      </c>
      <c r="K48" s="38">
        <v>5112</v>
      </c>
      <c r="L48" s="38">
        <v>20448</v>
      </c>
      <c r="M48" s="39" t="s">
        <v>307</v>
      </c>
      <c r="N48" s="5" t="s">
        <v>303</v>
      </c>
      <c r="O48" s="5" t="s">
        <v>305</v>
      </c>
      <c r="P48" s="5" t="str">
        <f t="shared" si="1"/>
        <v>2</v>
      </c>
      <c r="Q48" s="5">
        <f t="shared" si="2"/>
        <v>106.5</v>
      </c>
      <c r="S48" s="5" t="str">
        <f t="shared" si="3"/>
        <v>露地果菜106.5亩(2茬213亩)</v>
      </c>
    </row>
    <row r="49" s="5" customFormat="1" ht="35" customHeight="1" spans="1:19">
      <c r="A49" s="36">
        <v>42</v>
      </c>
      <c r="B49" s="36" t="s">
        <v>116</v>
      </c>
      <c r="C49" s="36" t="s">
        <v>194</v>
      </c>
      <c r="D49" s="36" t="s">
        <v>195</v>
      </c>
      <c r="E49" s="36" t="s">
        <v>32</v>
      </c>
      <c r="F49" s="38">
        <v>170.6</v>
      </c>
      <c r="G49" s="38">
        <v>341200</v>
      </c>
      <c r="H49" s="38">
        <v>40944</v>
      </c>
      <c r="I49" s="38">
        <v>16377.6</v>
      </c>
      <c r="J49" s="38">
        <v>4094.4</v>
      </c>
      <c r="K49" s="38">
        <v>4094.4</v>
      </c>
      <c r="L49" s="38">
        <v>16377.6</v>
      </c>
      <c r="M49" s="39" t="s">
        <v>307</v>
      </c>
      <c r="N49" s="5" t="s">
        <v>303</v>
      </c>
      <c r="O49" s="5" t="s">
        <v>305</v>
      </c>
      <c r="P49" s="5" t="str">
        <f t="shared" si="1"/>
        <v>2</v>
      </c>
      <c r="Q49" s="5">
        <f t="shared" si="2"/>
        <v>85.3</v>
      </c>
      <c r="S49" s="5" t="str">
        <f t="shared" si="3"/>
        <v>露地果菜85.3亩(2茬170.6亩)</v>
      </c>
    </row>
    <row r="50" s="5" customFormat="1" ht="35" customHeight="1" spans="1:19">
      <c r="A50" s="36">
        <v>43</v>
      </c>
      <c r="B50" s="36" t="s">
        <v>116</v>
      </c>
      <c r="C50" s="36" t="s">
        <v>174</v>
      </c>
      <c r="D50" s="36" t="s">
        <v>175</v>
      </c>
      <c r="E50" s="36" t="s">
        <v>32</v>
      </c>
      <c r="F50" s="38">
        <v>148</v>
      </c>
      <c r="G50" s="38">
        <v>296000</v>
      </c>
      <c r="H50" s="38">
        <v>35520</v>
      </c>
      <c r="I50" s="38">
        <v>14208</v>
      </c>
      <c r="J50" s="38">
        <v>3552</v>
      </c>
      <c r="K50" s="38">
        <v>3552</v>
      </c>
      <c r="L50" s="38">
        <v>14208</v>
      </c>
      <c r="M50" s="39" t="s">
        <v>309</v>
      </c>
      <c r="N50" s="5" t="s">
        <v>303</v>
      </c>
      <c r="O50" s="5" t="s">
        <v>305</v>
      </c>
      <c r="P50" s="5" t="str">
        <f t="shared" si="1"/>
        <v>2</v>
      </c>
      <c r="Q50" s="5">
        <f t="shared" si="2"/>
        <v>74</v>
      </c>
      <c r="S50" s="5" t="str">
        <f t="shared" si="3"/>
        <v>露地果菜74亩(2茬148亩)</v>
      </c>
    </row>
    <row r="51" s="5" customFormat="1" ht="35" customHeight="1" spans="1:19">
      <c r="A51" s="36">
        <v>44</v>
      </c>
      <c r="B51" s="36" t="s">
        <v>116</v>
      </c>
      <c r="C51" s="36" t="s">
        <v>153</v>
      </c>
      <c r="D51" s="36" t="s">
        <v>154</v>
      </c>
      <c r="E51" s="36" t="s">
        <v>140</v>
      </c>
      <c r="F51" s="38">
        <v>172</v>
      </c>
      <c r="G51" s="38">
        <v>344000</v>
      </c>
      <c r="H51" s="38">
        <v>41280</v>
      </c>
      <c r="I51" s="38">
        <v>16512</v>
      </c>
      <c r="J51" s="38">
        <v>4128</v>
      </c>
      <c r="K51" s="38">
        <v>4128</v>
      </c>
      <c r="L51" s="38">
        <v>16512</v>
      </c>
      <c r="M51" s="39" t="s">
        <v>307</v>
      </c>
      <c r="N51" s="5" t="s">
        <v>303</v>
      </c>
      <c r="O51" s="5" t="s">
        <v>305</v>
      </c>
      <c r="P51" s="5" t="str">
        <f t="shared" si="1"/>
        <v>2</v>
      </c>
      <c r="Q51" s="5">
        <f t="shared" si="2"/>
        <v>86</v>
      </c>
      <c r="S51" s="5" t="str">
        <f t="shared" si="3"/>
        <v>露地果菜86亩(2茬172亩)</v>
      </c>
    </row>
    <row r="52" s="5" customFormat="1" ht="35" customHeight="1" spans="1:19">
      <c r="A52" s="36">
        <v>45</v>
      </c>
      <c r="B52" s="36" t="s">
        <v>116</v>
      </c>
      <c r="C52" s="36" t="s">
        <v>165</v>
      </c>
      <c r="D52" s="36" t="s">
        <v>166</v>
      </c>
      <c r="E52" s="36" t="s">
        <v>32</v>
      </c>
      <c r="F52" s="38">
        <v>168</v>
      </c>
      <c r="G52" s="38">
        <v>336000</v>
      </c>
      <c r="H52" s="38">
        <v>40320</v>
      </c>
      <c r="I52" s="38">
        <v>16128</v>
      </c>
      <c r="J52" s="38">
        <v>4032</v>
      </c>
      <c r="K52" s="38">
        <v>4032</v>
      </c>
      <c r="L52" s="38">
        <v>16128</v>
      </c>
      <c r="M52" s="39" t="s">
        <v>310</v>
      </c>
      <c r="N52" s="5" t="s">
        <v>303</v>
      </c>
      <c r="O52" s="5" t="s">
        <v>305</v>
      </c>
      <c r="P52" s="5" t="str">
        <f t="shared" si="1"/>
        <v>2</v>
      </c>
      <c r="Q52" s="5">
        <f t="shared" si="2"/>
        <v>84</v>
      </c>
      <c r="S52" s="5" t="str">
        <f t="shared" si="3"/>
        <v>露地果菜84亩(2茬168亩)</v>
      </c>
    </row>
    <row r="53" s="5" customFormat="1" ht="35" customHeight="1" spans="1:19">
      <c r="A53" s="36">
        <v>46</v>
      </c>
      <c r="B53" s="36" t="s">
        <v>116</v>
      </c>
      <c r="C53" s="36" t="s">
        <v>135</v>
      </c>
      <c r="D53" s="36" t="s">
        <v>136</v>
      </c>
      <c r="E53" s="36" t="s">
        <v>24</v>
      </c>
      <c r="F53" s="38">
        <v>156</v>
      </c>
      <c r="G53" s="38">
        <v>312000</v>
      </c>
      <c r="H53" s="38">
        <v>37440</v>
      </c>
      <c r="I53" s="38">
        <v>14976</v>
      </c>
      <c r="J53" s="38">
        <v>3744</v>
      </c>
      <c r="K53" s="38">
        <v>3744</v>
      </c>
      <c r="L53" s="38">
        <v>14976</v>
      </c>
      <c r="M53" s="39" t="s">
        <v>311</v>
      </c>
      <c r="N53" s="5" t="s">
        <v>303</v>
      </c>
      <c r="O53" s="5" t="s">
        <v>305</v>
      </c>
      <c r="P53" s="5" t="str">
        <f t="shared" si="1"/>
        <v>2</v>
      </c>
      <c r="Q53" s="5">
        <f t="shared" si="2"/>
        <v>78</v>
      </c>
      <c r="S53" s="5" t="str">
        <f t="shared" si="3"/>
        <v>露地果菜78亩(2茬156亩)</v>
      </c>
    </row>
    <row r="54" s="5" customFormat="1" ht="35" customHeight="1" spans="1:19">
      <c r="A54" s="36">
        <v>47</v>
      </c>
      <c r="B54" s="36" t="s">
        <v>116</v>
      </c>
      <c r="C54" s="36" t="s">
        <v>142</v>
      </c>
      <c r="D54" s="36" t="s">
        <v>143</v>
      </c>
      <c r="E54" s="36" t="s">
        <v>140</v>
      </c>
      <c r="F54" s="38">
        <v>176</v>
      </c>
      <c r="G54" s="38">
        <v>352000</v>
      </c>
      <c r="H54" s="38">
        <v>42240</v>
      </c>
      <c r="I54" s="38">
        <v>16896</v>
      </c>
      <c r="J54" s="38">
        <v>4224</v>
      </c>
      <c r="K54" s="38">
        <v>4224</v>
      </c>
      <c r="L54" s="38">
        <v>16896</v>
      </c>
      <c r="M54" s="39" t="s">
        <v>312</v>
      </c>
      <c r="N54" s="5" t="s">
        <v>303</v>
      </c>
      <c r="O54" s="5" t="s">
        <v>305</v>
      </c>
      <c r="P54" s="5" t="str">
        <f t="shared" si="1"/>
        <v>2</v>
      </c>
      <c r="Q54" s="5">
        <f t="shared" si="2"/>
        <v>88</v>
      </c>
      <c r="S54" s="5" t="str">
        <f t="shared" si="3"/>
        <v>露地果菜88亩(2茬176亩)</v>
      </c>
    </row>
    <row r="55" s="5" customFormat="1" ht="35" customHeight="1" spans="1:19">
      <c r="A55" s="36">
        <v>48</v>
      </c>
      <c r="B55" s="36" t="s">
        <v>116</v>
      </c>
      <c r="C55" s="36" t="s">
        <v>142</v>
      </c>
      <c r="D55" s="36" t="s">
        <v>192</v>
      </c>
      <c r="E55" s="36" t="s">
        <v>32</v>
      </c>
      <c r="F55" s="38">
        <v>196.4</v>
      </c>
      <c r="G55" s="38">
        <v>392800</v>
      </c>
      <c r="H55" s="38">
        <v>47136</v>
      </c>
      <c r="I55" s="38">
        <v>18854.4</v>
      </c>
      <c r="J55" s="38">
        <v>4713.6</v>
      </c>
      <c r="K55" s="38">
        <v>4713.6</v>
      </c>
      <c r="L55" s="38">
        <v>18854.4</v>
      </c>
      <c r="M55" s="39" t="s">
        <v>310</v>
      </c>
      <c r="N55" s="5" t="s">
        <v>303</v>
      </c>
      <c r="O55" s="5" t="s">
        <v>305</v>
      </c>
      <c r="P55" s="5" t="str">
        <f t="shared" si="1"/>
        <v>2</v>
      </c>
      <c r="Q55" s="5">
        <f t="shared" si="2"/>
        <v>98.2</v>
      </c>
      <c r="S55" s="5" t="str">
        <f t="shared" si="3"/>
        <v>露地果菜98.2亩(2茬196.4亩)</v>
      </c>
    </row>
    <row r="56" s="5" customFormat="1" ht="35" customHeight="1" spans="1:19">
      <c r="A56" s="36">
        <v>49</v>
      </c>
      <c r="B56" s="36" t="s">
        <v>116</v>
      </c>
      <c r="C56" s="36" t="s">
        <v>186</v>
      </c>
      <c r="D56" s="36" t="s">
        <v>187</v>
      </c>
      <c r="E56" s="36" t="s">
        <v>32</v>
      </c>
      <c r="F56" s="38">
        <v>175.2</v>
      </c>
      <c r="G56" s="38">
        <v>350400</v>
      </c>
      <c r="H56" s="38">
        <v>42048</v>
      </c>
      <c r="I56" s="38">
        <v>16819.2</v>
      </c>
      <c r="J56" s="38">
        <v>4204.8</v>
      </c>
      <c r="K56" s="38">
        <v>4204.8</v>
      </c>
      <c r="L56" s="38">
        <v>16819.2</v>
      </c>
      <c r="M56" s="39" t="s">
        <v>307</v>
      </c>
      <c r="N56" s="5" t="s">
        <v>303</v>
      </c>
      <c r="O56" s="5" t="s">
        <v>305</v>
      </c>
      <c r="P56" s="5" t="str">
        <f t="shared" si="1"/>
        <v>2</v>
      </c>
      <c r="Q56" s="5">
        <f t="shared" si="2"/>
        <v>87.6</v>
      </c>
      <c r="S56" s="5" t="str">
        <f t="shared" si="3"/>
        <v>露地果菜87.6亩(2茬175.2亩)</v>
      </c>
    </row>
    <row r="57" s="5" customFormat="1" ht="35" customHeight="1" spans="1:19">
      <c r="A57" s="36">
        <v>50</v>
      </c>
      <c r="B57" s="36" t="s">
        <v>116</v>
      </c>
      <c r="C57" s="36" t="s">
        <v>117</v>
      </c>
      <c r="D57" s="36" t="s">
        <v>118</v>
      </c>
      <c r="E57" s="36" t="s">
        <v>24</v>
      </c>
      <c r="F57" s="38">
        <v>152</v>
      </c>
      <c r="G57" s="38">
        <v>304000</v>
      </c>
      <c r="H57" s="38">
        <v>36480</v>
      </c>
      <c r="I57" s="38">
        <v>14592</v>
      </c>
      <c r="J57" s="38">
        <v>3648</v>
      </c>
      <c r="K57" s="38">
        <v>3648</v>
      </c>
      <c r="L57" s="38">
        <v>14592</v>
      </c>
      <c r="M57" s="39" t="s">
        <v>307</v>
      </c>
      <c r="N57" s="5" t="s">
        <v>303</v>
      </c>
      <c r="O57" s="5" t="s">
        <v>305</v>
      </c>
      <c r="P57" s="5" t="str">
        <f t="shared" si="1"/>
        <v>2</v>
      </c>
      <c r="Q57" s="5">
        <f t="shared" si="2"/>
        <v>76</v>
      </c>
      <c r="S57" s="5" t="str">
        <f t="shared" si="3"/>
        <v>露地果菜76亩(2茬152亩)</v>
      </c>
    </row>
    <row r="58" s="5" customFormat="1" ht="35" customHeight="1" spans="1:19">
      <c r="A58" s="36">
        <v>51</v>
      </c>
      <c r="B58" s="36" t="s">
        <v>116</v>
      </c>
      <c r="C58" s="36" t="s">
        <v>132</v>
      </c>
      <c r="D58" s="36" t="s">
        <v>133</v>
      </c>
      <c r="E58" s="36" t="s">
        <v>24</v>
      </c>
      <c r="F58" s="38">
        <v>166</v>
      </c>
      <c r="G58" s="38">
        <v>332000</v>
      </c>
      <c r="H58" s="38">
        <v>39840</v>
      </c>
      <c r="I58" s="38">
        <v>15936</v>
      </c>
      <c r="J58" s="38">
        <v>3984</v>
      </c>
      <c r="K58" s="38">
        <v>3984</v>
      </c>
      <c r="L58" s="38">
        <v>15936</v>
      </c>
      <c r="M58" s="39" t="s">
        <v>310</v>
      </c>
      <c r="N58" s="5" t="s">
        <v>303</v>
      </c>
      <c r="O58" s="5" t="s">
        <v>305</v>
      </c>
      <c r="P58" s="5" t="str">
        <f t="shared" si="1"/>
        <v>2</v>
      </c>
      <c r="Q58" s="5">
        <f t="shared" si="2"/>
        <v>83</v>
      </c>
      <c r="S58" s="5" t="str">
        <f t="shared" si="3"/>
        <v>露地果菜83亩(2茬166亩)</v>
      </c>
    </row>
    <row r="59" s="5" customFormat="1" ht="35" customHeight="1" spans="1:19">
      <c r="A59" s="36">
        <v>52</v>
      </c>
      <c r="B59" s="36" t="s">
        <v>116</v>
      </c>
      <c r="C59" s="36" t="s">
        <v>171</v>
      </c>
      <c r="D59" s="36" t="s">
        <v>172</v>
      </c>
      <c r="E59" s="36" t="s">
        <v>32</v>
      </c>
      <c r="F59" s="38">
        <v>192.4</v>
      </c>
      <c r="G59" s="38">
        <v>384800</v>
      </c>
      <c r="H59" s="38">
        <v>46176</v>
      </c>
      <c r="I59" s="38">
        <v>18470.4</v>
      </c>
      <c r="J59" s="38">
        <v>4617.6</v>
      </c>
      <c r="K59" s="38">
        <v>4617.6</v>
      </c>
      <c r="L59" s="38">
        <v>18470.4</v>
      </c>
      <c r="M59" s="39" t="s">
        <v>307</v>
      </c>
      <c r="N59" s="5" t="s">
        <v>303</v>
      </c>
      <c r="O59" s="5" t="s">
        <v>305</v>
      </c>
      <c r="P59" s="5" t="str">
        <f t="shared" si="1"/>
        <v>2</v>
      </c>
      <c r="Q59" s="5">
        <f t="shared" si="2"/>
        <v>96.2</v>
      </c>
      <c r="S59" s="5" t="str">
        <f t="shared" si="3"/>
        <v>露地果菜96.2亩(2茬192.4亩)</v>
      </c>
    </row>
    <row r="60" s="5" customFormat="1" ht="35" customHeight="1" spans="1:19">
      <c r="A60" s="36">
        <v>53</v>
      </c>
      <c r="B60" s="36" t="s">
        <v>116</v>
      </c>
      <c r="C60" s="36" t="s">
        <v>145</v>
      </c>
      <c r="D60" s="36" t="s">
        <v>146</v>
      </c>
      <c r="E60" s="36" t="s">
        <v>140</v>
      </c>
      <c r="F60" s="38">
        <v>152</v>
      </c>
      <c r="G60" s="38">
        <v>304000</v>
      </c>
      <c r="H60" s="38">
        <v>36480</v>
      </c>
      <c r="I60" s="38">
        <v>14592</v>
      </c>
      <c r="J60" s="38">
        <v>3648</v>
      </c>
      <c r="K60" s="38">
        <v>3648</v>
      </c>
      <c r="L60" s="38">
        <v>14592</v>
      </c>
      <c r="M60" s="39" t="s">
        <v>307</v>
      </c>
      <c r="N60" s="5" t="s">
        <v>303</v>
      </c>
      <c r="O60" s="5" t="s">
        <v>305</v>
      </c>
      <c r="P60" s="5" t="str">
        <f t="shared" si="1"/>
        <v>2</v>
      </c>
      <c r="Q60" s="5">
        <f t="shared" si="2"/>
        <v>76</v>
      </c>
      <c r="S60" s="5" t="str">
        <f t="shared" si="3"/>
        <v>露地果菜76亩(2茬152亩)</v>
      </c>
    </row>
    <row r="61" s="5" customFormat="1" ht="35" customHeight="1" spans="1:19">
      <c r="A61" s="36">
        <v>54</v>
      </c>
      <c r="B61" s="36" t="s">
        <v>116</v>
      </c>
      <c r="C61" s="36" t="s">
        <v>145</v>
      </c>
      <c r="D61" s="36" t="s">
        <v>197</v>
      </c>
      <c r="E61" s="36" t="s">
        <v>32</v>
      </c>
      <c r="F61" s="38">
        <v>232.6</v>
      </c>
      <c r="G61" s="38">
        <v>465200</v>
      </c>
      <c r="H61" s="38">
        <v>55824</v>
      </c>
      <c r="I61" s="38">
        <v>22329.6</v>
      </c>
      <c r="J61" s="38">
        <v>5582.4</v>
      </c>
      <c r="K61" s="38">
        <v>5582.4</v>
      </c>
      <c r="L61" s="38">
        <v>22329.6</v>
      </c>
      <c r="M61" s="39" t="s">
        <v>307</v>
      </c>
      <c r="N61" s="5" t="s">
        <v>303</v>
      </c>
      <c r="O61" s="5" t="s">
        <v>305</v>
      </c>
      <c r="P61" s="5" t="str">
        <f t="shared" si="1"/>
        <v>2</v>
      </c>
      <c r="Q61" s="5">
        <f t="shared" si="2"/>
        <v>116.3</v>
      </c>
      <c r="S61" s="5" t="str">
        <f t="shared" si="3"/>
        <v>露地果菜116.3亩(2茬232.6亩)</v>
      </c>
    </row>
    <row r="62" s="5" customFormat="1" ht="35" customHeight="1" spans="1:19">
      <c r="A62" s="36">
        <v>55</v>
      </c>
      <c r="B62" s="36" t="s">
        <v>116</v>
      </c>
      <c r="C62" s="36" t="s">
        <v>202</v>
      </c>
      <c r="D62" s="36" t="s">
        <v>203</v>
      </c>
      <c r="E62" s="36" t="s">
        <v>32</v>
      </c>
      <c r="F62" s="38">
        <v>169.4</v>
      </c>
      <c r="G62" s="38">
        <v>338800</v>
      </c>
      <c r="H62" s="38">
        <v>40656</v>
      </c>
      <c r="I62" s="38">
        <v>16262.4</v>
      </c>
      <c r="J62" s="38">
        <v>4065.6</v>
      </c>
      <c r="K62" s="38">
        <v>4065.6</v>
      </c>
      <c r="L62" s="38">
        <v>16262.4</v>
      </c>
      <c r="M62" s="39" t="s">
        <v>307</v>
      </c>
      <c r="N62" s="5" t="s">
        <v>303</v>
      </c>
      <c r="O62" s="5" t="s">
        <v>305</v>
      </c>
      <c r="P62" s="5" t="str">
        <f t="shared" si="1"/>
        <v>2</v>
      </c>
      <c r="Q62" s="5">
        <f t="shared" si="2"/>
        <v>84.7</v>
      </c>
      <c r="S62" s="5" t="str">
        <f t="shared" si="3"/>
        <v>露地果菜84.7亩(2茬169.4亩)</v>
      </c>
    </row>
    <row r="63" s="5" customFormat="1" ht="35" customHeight="1" spans="1:19">
      <c r="A63" s="36">
        <v>56</v>
      </c>
      <c r="B63" s="36" t="s">
        <v>116</v>
      </c>
      <c r="C63" s="36" t="s">
        <v>199</v>
      </c>
      <c r="D63" s="36" t="s">
        <v>200</v>
      </c>
      <c r="E63" s="36" t="s">
        <v>32</v>
      </c>
      <c r="F63" s="38">
        <v>157.4</v>
      </c>
      <c r="G63" s="38">
        <v>314800</v>
      </c>
      <c r="H63" s="38">
        <v>37776</v>
      </c>
      <c r="I63" s="38">
        <v>15110.4</v>
      </c>
      <c r="J63" s="38">
        <v>3777.6</v>
      </c>
      <c r="K63" s="38">
        <v>3777.6</v>
      </c>
      <c r="L63" s="38">
        <v>15110.4</v>
      </c>
      <c r="M63" s="39" t="s">
        <v>310</v>
      </c>
      <c r="N63" s="5" t="s">
        <v>303</v>
      </c>
      <c r="O63" s="5" t="s">
        <v>305</v>
      </c>
      <c r="P63" s="5" t="str">
        <f t="shared" si="1"/>
        <v>2</v>
      </c>
      <c r="Q63" s="5">
        <f t="shared" si="2"/>
        <v>78.7</v>
      </c>
      <c r="S63" s="5" t="str">
        <f t="shared" si="3"/>
        <v>露地果菜78.7亩(2茬157.4亩)</v>
      </c>
    </row>
    <row r="64" s="5" customFormat="1" ht="35" customHeight="1" spans="1:19">
      <c r="A64" s="36">
        <v>57</v>
      </c>
      <c r="B64" s="36" t="s">
        <v>116</v>
      </c>
      <c r="C64" s="36" t="s">
        <v>126</v>
      </c>
      <c r="D64" s="36" t="s">
        <v>127</v>
      </c>
      <c r="E64" s="36" t="s">
        <v>24</v>
      </c>
      <c r="F64" s="38">
        <v>184</v>
      </c>
      <c r="G64" s="38">
        <v>368000</v>
      </c>
      <c r="H64" s="38">
        <v>44160</v>
      </c>
      <c r="I64" s="38">
        <v>17664</v>
      </c>
      <c r="J64" s="38">
        <v>4416</v>
      </c>
      <c r="K64" s="38">
        <v>4416</v>
      </c>
      <c r="L64" s="38">
        <v>17664</v>
      </c>
      <c r="M64" s="39" t="s">
        <v>313</v>
      </c>
      <c r="N64" s="5" t="s">
        <v>303</v>
      </c>
      <c r="O64" s="5" t="s">
        <v>305</v>
      </c>
      <c r="P64" s="5" t="str">
        <f t="shared" si="1"/>
        <v>2</v>
      </c>
      <c r="Q64" s="5">
        <f t="shared" si="2"/>
        <v>92</v>
      </c>
      <c r="S64" s="5" t="str">
        <f t="shared" si="3"/>
        <v>露地果菜92亩(2茬184亩)</v>
      </c>
    </row>
    <row r="65" s="5" customFormat="1" ht="35" customHeight="1" spans="1:19">
      <c r="A65" s="36">
        <v>58</v>
      </c>
      <c r="B65" s="36" t="s">
        <v>116</v>
      </c>
      <c r="C65" s="36" t="s">
        <v>147</v>
      </c>
      <c r="D65" s="36" t="s">
        <v>148</v>
      </c>
      <c r="E65" s="36" t="s">
        <v>140</v>
      </c>
      <c r="F65" s="38">
        <v>184</v>
      </c>
      <c r="G65" s="38">
        <v>368000</v>
      </c>
      <c r="H65" s="38">
        <v>44160</v>
      </c>
      <c r="I65" s="38">
        <v>17664</v>
      </c>
      <c r="J65" s="38">
        <v>4416</v>
      </c>
      <c r="K65" s="38">
        <v>4416</v>
      </c>
      <c r="L65" s="38">
        <v>17664</v>
      </c>
      <c r="M65" s="39" t="s">
        <v>312</v>
      </c>
      <c r="N65" s="5" t="s">
        <v>303</v>
      </c>
      <c r="O65" s="5" t="s">
        <v>305</v>
      </c>
      <c r="P65" s="5" t="str">
        <f t="shared" si="1"/>
        <v>2</v>
      </c>
      <c r="Q65" s="5">
        <f t="shared" si="2"/>
        <v>92</v>
      </c>
      <c r="S65" s="5" t="str">
        <f t="shared" si="3"/>
        <v>露地果菜92亩(2茬184亩)</v>
      </c>
    </row>
    <row r="66" s="5" customFormat="1" ht="35" customHeight="1" spans="1:19">
      <c r="A66" s="36">
        <v>59</v>
      </c>
      <c r="B66" s="36" t="s">
        <v>116</v>
      </c>
      <c r="C66" s="36" t="s">
        <v>205</v>
      </c>
      <c r="D66" s="36" t="s">
        <v>206</v>
      </c>
      <c r="E66" s="36" t="s">
        <v>32</v>
      </c>
      <c r="F66" s="38">
        <v>184.8</v>
      </c>
      <c r="G66" s="38">
        <v>369600</v>
      </c>
      <c r="H66" s="38">
        <v>44352</v>
      </c>
      <c r="I66" s="38">
        <v>17740.8</v>
      </c>
      <c r="J66" s="38">
        <v>4435.2</v>
      </c>
      <c r="K66" s="38">
        <v>4435.2</v>
      </c>
      <c r="L66" s="38">
        <v>17740.8</v>
      </c>
      <c r="M66" s="39" t="s">
        <v>307</v>
      </c>
      <c r="N66" s="5" t="s">
        <v>303</v>
      </c>
      <c r="O66" s="5" t="s">
        <v>305</v>
      </c>
      <c r="P66" s="5" t="str">
        <f t="shared" si="1"/>
        <v>2</v>
      </c>
      <c r="Q66" s="5">
        <f t="shared" si="2"/>
        <v>92.4</v>
      </c>
      <c r="S66" s="5" t="str">
        <f t="shared" si="3"/>
        <v>露地果菜92.4亩(2茬184.8亩)</v>
      </c>
    </row>
    <row r="67" s="5" customFormat="1" ht="35" customHeight="1" spans="1:19">
      <c r="A67" s="36">
        <v>60</v>
      </c>
      <c r="B67" s="36" t="s">
        <v>116</v>
      </c>
      <c r="C67" s="36" t="s">
        <v>156</v>
      </c>
      <c r="D67" s="36" t="s">
        <v>157</v>
      </c>
      <c r="E67" s="36" t="s">
        <v>140</v>
      </c>
      <c r="F67" s="38">
        <v>164</v>
      </c>
      <c r="G67" s="38">
        <v>328000</v>
      </c>
      <c r="H67" s="38">
        <v>39360</v>
      </c>
      <c r="I67" s="38">
        <v>15744</v>
      </c>
      <c r="J67" s="38">
        <v>3936</v>
      </c>
      <c r="K67" s="38">
        <v>3936</v>
      </c>
      <c r="L67" s="38">
        <v>15744</v>
      </c>
      <c r="M67" s="39" t="s">
        <v>312</v>
      </c>
      <c r="N67" s="5" t="s">
        <v>303</v>
      </c>
      <c r="O67" s="5" t="s">
        <v>305</v>
      </c>
      <c r="P67" s="5" t="str">
        <f t="shared" si="1"/>
        <v>2</v>
      </c>
      <c r="Q67" s="5">
        <f t="shared" si="2"/>
        <v>82</v>
      </c>
      <c r="S67" s="5" t="str">
        <f t="shared" si="3"/>
        <v>露地果菜82亩(2茬164亩)</v>
      </c>
    </row>
    <row r="68" s="5" customFormat="1" ht="35" customHeight="1" spans="1:19">
      <c r="A68" s="36">
        <v>61</v>
      </c>
      <c r="B68" s="36" t="s">
        <v>116</v>
      </c>
      <c r="C68" s="36" t="s">
        <v>156</v>
      </c>
      <c r="D68" s="36" t="s">
        <v>163</v>
      </c>
      <c r="E68" s="36" t="s">
        <v>32</v>
      </c>
      <c r="F68" s="38">
        <v>156</v>
      </c>
      <c r="G68" s="38">
        <v>312000</v>
      </c>
      <c r="H68" s="38">
        <v>37440</v>
      </c>
      <c r="I68" s="38">
        <v>14976</v>
      </c>
      <c r="J68" s="38">
        <v>3744</v>
      </c>
      <c r="K68" s="38">
        <v>3744</v>
      </c>
      <c r="L68" s="38">
        <v>14976</v>
      </c>
      <c r="M68" s="39" t="s">
        <v>314</v>
      </c>
      <c r="N68" s="5" t="s">
        <v>303</v>
      </c>
      <c r="O68" s="5" t="s">
        <v>305</v>
      </c>
      <c r="P68" s="5" t="str">
        <f t="shared" si="1"/>
        <v>2</v>
      </c>
      <c r="Q68" s="5">
        <f t="shared" si="2"/>
        <v>78</v>
      </c>
      <c r="S68" s="5" t="str">
        <f t="shared" si="3"/>
        <v>露地果菜78亩(2茬156亩)</v>
      </c>
    </row>
    <row r="69" s="5" customFormat="1" ht="35" customHeight="1" spans="1:19">
      <c r="A69" s="36">
        <v>62</v>
      </c>
      <c r="B69" s="36" t="s">
        <v>116</v>
      </c>
      <c r="C69" s="36" t="s">
        <v>120</v>
      </c>
      <c r="D69" s="36" t="s">
        <v>121</v>
      </c>
      <c r="E69" s="36" t="s">
        <v>24</v>
      </c>
      <c r="F69" s="38">
        <v>164</v>
      </c>
      <c r="G69" s="38">
        <v>328000</v>
      </c>
      <c r="H69" s="38">
        <v>39360</v>
      </c>
      <c r="I69" s="38">
        <v>15744</v>
      </c>
      <c r="J69" s="38">
        <v>3936</v>
      </c>
      <c r="K69" s="38">
        <v>3936</v>
      </c>
      <c r="L69" s="38">
        <v>15744</v>
      </c>
      <c r="M69" s="39" t="s">
        <v>311</v>
      </c>
      <c r="N69" s="5" t="s">
        <v>303</v>
      </c>
      <c r="O69" s="5" t="s">
        <v>305</v>
      </c>
      <c r="P69" s="5" t="str">
        <f t="shared" si="1"/>
        <v>2</v>
      </c>
      <c r="Q69" s="5">
        <f t="shared" si="2"/>
        <v>82</v>
      </c>
      <c r="S69" s="5" t="str">
        <f t="shared" si="3"/>
        <v>露地果菜82亩(2茬164亩)</v>
      </c>
    </row>
    <row r="70" s="5" customFormat="1" ht="35" customHeight="1" spans="1:19">
      <c r="A70" s="36">
        <v>63</v>
      </c>
      <c r="B70" s="36" t="s">
        <v>116</v>
      </c>
      <c r="C70" s="36" t="s">
        <v>150</v>
      </c>
      <c r="D70" s="36" t="s">
        <v>151</v>
      </c>
      <c r="E70" s="36" t="s">
        <v>140</v>
      </c>
      <c r="F70" s="38">
        <v>150</v>
      </c>
      <c r="G70" s="38">
        <v>300000</v>
      </c>
      <c r="H70" s="38">
        <v>36000</v>
      </c>
      <c r="I70" s="38">
        <v>14400</v>
      </c>
      <c r="J70" s="38">
        <v>3600</v>
      </c>
      <c r="K70" s="38">
        <v>3600</v>
      </c>
      <c r="L70" s="38">
        <v>14400</v>
      </c>
      <c r="M70" s="39" t="s">
        <v>307</v>
      </c>
      <c r="N70" s="5" t="s">
        <v>303</v>
      </c>
      <c r="O70" s="5" t="s">
        <v>305</v>
      </c>
      <c r="P70" s="5" t="str">
        <f t="shared" si="1"/>
        <v>2</v>
      </c>
      <c r="Q70" s="5">
        <f t="shared" si="2"/>
        <v>75</v>
      </c>
      <c r="S70" s="5" t="str">
        <f t="shared" si="3"/>
        <v>露地果菜75亩(2茬150亩)</v>
      </c>
    </row>
    <row r="71" s="5" customFormat="1" ht="35" customHeight="1" spans="1:19">
      <c r="A71" s="36">
        <v>64</v>
      </c>
      <c r="B71" s="36" t="s">
        <v>116</v>
      </c>
      <c r="C71" s="36" t="s">
        <v>183</v>
      </c>
      <c r="D71" s="36" t="s">
        <v>184</v>
      </c>
      <c r="E71" s="36" t="s">
        <v>32</v>
      </c>
      <c r="F71" s="38">
        <v>216.8</v>
      </c>
      <c r="G71" s="38">
        <v>433600</v>
      </c>
      <c r="H71" s="38">
        <v>52032</v>
      </c>
      <c r="I71" s="38">
        <v>20812.8</v>
      </c>
      <c r="J71" s="38">
        <v>5203.2</v>
      </c>
      <c r="K71" s="38">
        <v>5203.2</v>
      </c>
      <c r="L71" s="38">
        <v>20812.8</v>
      </c>
      <c r="M71" s="39" t="s">
        <v>307</v>
      </c>
      <c r="N71" s="5" t="s">
        <v>303</v>
      </c>
      <c r="O71" s="5" t="s">
        <v>305</v>
      </c>
      <c r="P71" s="5" t="str">
        <f t="shared" si="1"/>
        <v>2</v>
      </c>
      <c r="Q71" s="5">
        <f t="shared" si="2"/>
        <v>108.4</v>
      </c>
      <c r="S71" s="5" t="str">
        <f t="shared" si="3"/>
        <v>露地果菜108.4亩(2茬216.8亩)</v>
      </c>
    </row>
    <row r="72" s="5" customFormat="1" ht="35" customHeight="1" spans="1:19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315</v>
      </c>
      <c r="N72" s="5" t="s">
        <v>304</v>
      </c>
      <c r="O72" s="5" t="s">
        <v>306</v>
      </c>
      <c r="P72" s="5" t="str">
        <f t="shared" ref="P72:P99" si="4">MID(N72,1,1)</f>
        <v>1</v>
      </c>
      <c r="Q72" s="5">
        <f t="shared" ref="Q72:Q99" si="5">F72/P72</f>
        <v>167</v>
      </c>
      <c r="S72" s="5" t="str">
        <f t="shared" si="3"/>
        <v>露地茎菜167亩(1茬167亩)</v>
      </c>
    </row>
    <row r="73" s="5" customFormat="1" ht="35" customHeight="1" spans="1:19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315</v>
      </c>
      <c r="N73" s="5" t="s">
        <v>304</v>
      </c>
      <c r="O73" s="5" t="s">
        <v>306</v>
      </c>
      <c r="P73" s="5" t="str">
        <f t="shared" si="4"/>
        <v>1</v>
      </c>
      <c r="Q73" s="5">
        <f t="shared" si="5"/>
        <v>1029</v>
      </c>
      <c r="S73" s="5" t="str">
        <f t="shared" si="3"/>
        <v>露地茎菜1029亩(1茬1029亩)</v>
      </c>
    </row>
    <row r="74" s="5" customFormat="1" ht="35" customHeight="1" spans="1:19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315</v>
      </c>
      <c r="N74" s="5" t="s">
        <v>304</v>
      </c>
      <c r="O74" s="5" t="s">
        <v>306</v>
      </c>
      <c r="P74" s="5" t="str">
        <f t="shared" si="4"/>
        <v>1</v>
      </c>
      <c r="Q74" s="5">
        <f t="shared" si="5"/>
        <v>371</v>
      </c>
      <c r="S74" s="5" t="str">
        <f t="shared" si="3"/>
        <v>露地茎菜371亩(1茬371亩)</v>
      </c>
    </row>
    <row r="75" s="5" customFormat="1" ht="35" customHeight="1" spans="1:19">
      <c r="A75" s="36">
        <v>68</v>
      </c>
      <c r="B75" s="36" t="s">
        <v>222</v>
      </c>
      <c r="C75" s="36" t="s">
        <v>189</v>
      </c>
      <c r="D75" s="36" t="s">
        <v>234</v>
      </c>
      <c r="E75" s="36" t="s">
        <v>32</v>
      </c>
      <c r="F75" s="38">
        <v>170</v>
      </c>
      <c r="G75" s="38">
        <v>340000</v>
      </c>
      <c r="H75" s="38">
        <v>40800</v>
      </c>
      <c r="I75" s="38">
        <v>16320</v>
      </c>
      <c r="J75" s="38">
        <v>4080</v>
      </c>
      <c r="K75" s="38">
        <v>4080</v>
      </c>
      <c r="L75" s="38">
        <v>16320</v>
      </c>
      <c r="M75" s="39" t="s">
        <v>314</v>
      </c>
      <c r="N75" s="5" t="s">
        <v>303</v>
      </c>
      <c r="O75" s="5" t="s">
        <v>305</v>
      </c>
      <c r="P75" s="5" t="str">
        <f t="shared" si="4"/>
        <v>2</v>
      </c>
      <c r="Q75" s="5">
        <f t="shared" si="5"/>
        <v>85</v>
      </c>
      <c r="S75" s="5" t="str">
        <f t="shared" si="3"/>
        <v>露地果菜85亩(2茬170亩)</v>
      </c>
    </row>
    <row r="76" s="5" customFormat="1" ht="35" customHeight="1" spans="1:19">
      <c r="A76" s="36">
        <v>69</v>
      </c>
      <c r="B76" s="36" t="s">
        <v>222</v>
      </c>
      <c r="C76" s="36" t="s">
        <v>236</v>
      </c>
      <c r="D76" s="36" t="s">
        <v>237</v>
      </c>
      <c r="E76" s="36" t="s">
        <v>32</v>
      </c>
      <c r="F76" s="38">
        <v>234.4</v>
      </c>
      <c r="G76" s="38">
        <v>468800</v>
      </c>
      <c r="H76" s="38">
        <v>56256</v>
      </c>
      <c r="I76" s="38">
        <v>22502.4</v>
      </c>
      <c r="J76" s="38">
        <v>5625.6</v>
      </c>
      <c r="K76" s="38">
        <v>5625.6</v>
      </c>
      <c r="L76" s="38">
        <v>22502.4</v>
      </c>
      <c r="M76" s="39" t="s">
        <v>307</v>
      </c>
      <c r="N76" s="5" t="s">
        <v>303</v>
      </c>
      <c r="O76" s="5" t="s">
        <v>305</v>
      </c>
      <c r="P76" s="5" t="str">
        <f t="shared" si="4"/>
        <v>2</v>
      </c>
      <c r="Q76" s="5">
        <f t="shared" si="5"/>
        <v>117.2</v>
      </c>
      <c r="S76" s="5" t="str">
        <f t="shared" si="3"/>
        <v>露地果菜117.2亩(2茬234.4亩)</v>
      </c>
    </row>
    <row r="77" s="5" customFormat="1" ht="35" customHeight="1" spans="1:19">
      <c r="A77" s="36">
        <v>70</v>
      </c>
      <c r="B77" s="36" t="s">
        <v>222</v>
      </c>
      <c r="C77" s="36" t="s">
        <v>223</v>
      </c>
      <c r="D77" s="36" t="s">
        <v>224</v>
      </c>
      <c r="E77" s="36" t="s">
        <v>48</v>
      </c>
      <c r="F77" s="38">
        <v>240</v>
      </c>
      <c r="G77" s="38">
        <v>480000</v>
      </c>
      <c r="H77" s="38">
        <v>57600</v>
      </c>
      <c r="I77" s="38">
        <v>23040</v>
      </c>
      <c r="J77" s="38">
        <v>5760</v>
      </c>
      <c r="K77" s="38">
        <v>5760</v>
      </c>
      <c r="L77" s="38">
        <v>23040</v>
      </c>
      <c r="M77" s="39" t="s">
        <v>316</v>
      </c>
      <c r="N77" s="5" t="s">
        <v>303</v>
      </c>
      <c r="O77" s="5" t="s">
        <v>305</v>
      </c>
      <c r="P77" s="5" t="str">
        <f t="shared" si="4"/>
        <v>2</v>
      </c>
      <c r="Q77" s="5">
        <f t="shared" si="5"/>
        <v>120</v>
      </c>
      <c r="S77" s="5" t="str">
        <f t="shared" si="3"/>
        <v>露地果菜120亩(2茬240亩)</v>
      </c>
    </row>
    <row r="78" s="5" customFormat="1" ht="35" customHeight="1" spans="1:19">
      <c r="A78" s="36">
        <v>71</v>
      </c>
      <c r="B78" s="36" t="s">
        <v>222</v>
      </c>
      <c r="C78" s="36" t="s">
        <v>253</v>
      </c>
      <c r="D78" s="36" t="s">
        <v>254</v>
      </c>
      <c r="E78" s="36" t="s">
        <v>32</v>
      </c>
      <c r="F78" s="38">
        <v>257.2</v>
      </c>
      <c r="G78" s="38">
        <v>514400</v>
      </c>
      <c r="H78" s="38">
        <v>61728</v>
      </c>
      <c r="I78" s="38">
        <v>24691.2</v>
      </c>
      <c r="J78" s="38">
        <v>6172.8</v>
      </c>
      <c r="K78" s="38">
        <v>6172.8</v>
      </c>
      <c r="L78" s="38">
        <v>24691.2</v>
      </c>
      <c r="M78" s="39" t="s">
        <v>307</v>
      </c>
      <c r="N78" s="5" t="s">
        <v>303</v>
      </c>
      <c r="O78" s="5" t="s">
        <v>305</v>
      </c>
      <c r="P78" s="5" t="str">
        <f t="shared" si="4"/>
        <v>2</v>
      </c>
      <c r="Q78" s="5">
        <f t="shared" si="5"/>
        <v>128.6</v>
      </c>
      <c r="S78" s="5" t="str">
        <f t="shared" si="3"/>
        <v>露地果菜128.6亩(2茬257.2亩)</v>
      </c>
    </row>
    <row r="79" s="5" customFormat="1" ht="35" customHeight="1" spans="1:19">
      <c r="A79" s="36">
        <v>72</v>
      </c>
      <c r="B79" s="36" t="s">
        <v>222</v>
      </c>
      <c r="C79" s="36" t="s">
        <v>250</v>
      </c>
      <c r="D79" s="36" t="s">
        <v>251</v>
      </c>
      <c r="E79" s="36" t="s">
        <v>32</v>
      </c>
      <c r="F79" s="38">
        <v>196.4</v>
      </c>
      <c r="G79" s="38">
        <v>392800</v>
      </c>
      <c r="H79" s="38">
        <v>47136</v>
      </c>
      <c r="I79" s="38">
        <v>18854.4</v>
      </c>
      <c r="J79" s="38">
        <v>4713.6</v>
      </c>
      <c r="K79" s="38">
        <v>4713.6</v>
      </c>
      <c r="L79" s="38">
        <v>18854.4</v>
      </c>
      <c r="M79" s="39" t="s">
        <v>307</v>
      </c>
      <c r="N79" s="5" t="s">
        <v>303</v>
      </c>
      <c r="O79" s="5" t="s">
        <v>305</v>
      </c>
      <c r="P79" s="5" t="str">
        <f t="shared" si="4"/>
        <v>2</v>
      </c>
      <c r="Q79" s="5">
        <f t="shared" si="5"/>
        <v>98.2</v>
      </c>
      <c r="S79" s="5" t="str">
        <f t="shared" si="3"/>
        <v>露地果菜98.2亩(2茬196.4亩)</v>
      </c>
    </row>
    <row r="80" s="5" customFormat="1" ht="35" customHeight="1" spans="1:19">
      <c r="A80" s="36">
        <v>73</v>
      </c>
      <c r="B80" s="36" t="s">
        <v>222</v>
      </c>
      <c r="C80" s="36" t="s">
        <v>241</v>
      </c>
      <c r="D80" s="36" t="s">
        <v>242</v>
      </c>
      <c r="E80" s="36" t="s">
        <v>32</v>
      </c>
      <c r="F80" s="38">
        <v>155.2</v>
      </c>
      <c r="G80" s="38">
        <v>310400</v>
      </c>
      <c r="H80" s="38">
        <v>37248</v>
      </c>
      <c r="I80" s="38">
        <v>14899.2</v>
      </c>
      <c r="J80" s="38">
        <v>3724.8</v>
      </c>
      <c r="K80" s="38">
        <v>3724.8</v>
      </c>
      <c r="L80" s="38">
        <v>14899.2</v>
      </c>
      <c r="M80" s="39" t="s">
        <v>307</v>
      </c>
      <c r="N80" s="5" t="s">
        <v>303</v>
      </c>
      <c r="O80" s="5" t="s">
        <v>305</v>
      </c>
      <c r="P80" s="5" t="str">
        <f t="shared" si="4"/>
        <v>2</v>
      </c>
      <c r="Q80" s="5">
        <f t="shared" si="5"/>
        <v>77.6</v>
      </c>
      <c r="S80" s="5" t="str">
        <f t="shared" si="3"/>
        <v>露地果菜77.6亩(2茬155.2亩)</v>
      </c>
    </row>
    <row r="81" s="5" customFormat="1" ht="35" customHeight="1" spans="1:19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307</v>
      </c>
      <c r="N81" s="5" t="s">
        <v>303</v>
      </c>
      <c r="O81" s="5" t="s">
        <v>305</v>
      </c>
      <c r="P81" s="5" t="str">
        <f t="shared" si="4"/>
        <v>2</v>
      </c>
      <c r="Q81" s="5">
        <f t="shared" si="5"/>
        <v>72.6</v>
      </c>
      <c r="S81" s="5" t="str">
        <f t="shared" si="3"/>
        <v>露地果菜72.6亩(2茬145.2亩)</v>
      </c>
    </row>
    <row r="82" s="5" customFormat="1" ht="35" customHeight="1" spans="1:19">
      <c r="A82" s="36">
        <v>75</v>
      </c>
      <c r="B82" s="36" t="s">
        <v>222</v>
      </c>
      <c r="C82" s="36" t="s">
        <v>226</v>
      </c>
      <c r="D82" s="36" t="s">
        <v>227</v>
      </c>
      <c r="E82" s="36" t="s">
        <v>48</v>
      </c>
      <c r="F82" s="38">
        <v>556</v>
      </c>
      <c r="G82" s="38">
        <v>1112000</v>
      </c>
      <c r="H82" s="38">
        <v>133440</v>
      </c>
      <c r="I82" s="38">
        <v>53376</v>
      </c>
      <c r="J82" s="38">
        <v>13344</v>
      </c>
      <c r="K82" s="38">
        <v>13344</v>
      </c>
      <c r="L82" s="38">
        <v>53376</v>
      </c>
      <c r="M82" s="39" t="s">
        <v>307</v>
      </c>
      <c r="N82" s="5" t="s">
        <v>303</v>
      </c>
      <c r="O82" s="5" t="s">
        <v>305</v>
      </c>
      <c r="P82" s="5" t="str">
        <f t="shared" si="4"/>
        <v>2</v>
      </c>
      <c r="Q82" s="5">
        <f t="shared" si="5"/>
        <v>278</v>
      </c>
      <c r="S82" s="5" t="str">
        <f t="shared" si="3"/>
        <v>露地果菜278亩(2茬556亩)</v>
      </c>
    </row>
    <row r="83" s="5" customFormat="1" ht="35" customHeight="1" spans="1:19">
      <c r="A83" s="36">
        <v>76</v>
      </c>
      <c r="B83" s="36" t="s">
        <v>222</v>
      </c>
      <c r="C83" s="36" t="s">
        <v>231</v>
      </c>
      <c r="D83" s="36" t="s">
        <v>232</v>
      </c>
      <c r="E83" s="36" t="s">
        <v>48</v>
      </c>
      <c r="F83" s="38">
        <v>272</v>
      </c>
      <c r="G83" s="38">
        <v>544000</v>
      </c>
      <c r="H83" s="38">
        <v>65280</v>
      </c>
      <c r="I83" s="38">
        <v>26112</v>
      </c>
      <c r="J83" s="38">
        <v>6528</v>
      </c>
      <c r="K83" s="38">
        <v>6528</v>
      </c>
      <c r="L83" s="38">
        <v>26112</v>
      </c>
      <c r="M83" s="39" t="s">
        <v>310</v>
      </c>
      <c r="N83" s="5" t="s">
        <v>303</v>
      </c>
      <c r="O83" s="5" t="s">
        <v>305</v>
      </c>
      <c r="P83" s="5" t="str">
        <f t="shared" si="4"/>
        <v>2</v>
      </c>
      <c r="Q83" s="5">
        <f t="shared" si="5"/>
        <v>136</v>
      </c>
      <c r="S83" s="5" t="str">
        <f t="shared" si="3"/>
        <v>露地果菜136亩(2茬272亩)</v>
      </c>
    </row>
    <row r="84" s="5" customFormat="1" ht="35" customHeight="1" spans="1:19">
      <c r="A84" s="36">
        <v>77</v>
      </c>
      <c r="B84" s="36" t="s">
        <v>222</v>
      </c>
      <c r="C84" s="36" t="s">
        <v>256</v>
      </c>
      <c r="D84" s="36" t="s">
        <v>257</v>
      </c>
      <c r="E84" s="36" t="s">
        <v>32</v>
      </c>
      <c r="F84" s="38">
        <v>252</v>
      </c>
      <c r="G84" s="38">
        <v>504000</v>
      </c>
      <c r="H84" s="38">
        <v>60480</v>
      </c>
      <c r="I84" s="38">
        <v>24192</v>
      </c>
      <c r="J84" s="38">
        <v>6048</v>
      </c>
      <c r="K84" s="38">
        <v>6048</v>
      </c>
      <c r="L84" s="38">
        <v>24192</v>
      </c>
      <c r="M84" s="39" t="s">
        <v>307</v>
      </c>
      <c r="N84" s="5" t="s">
        <v>303</v>
      </c>
      <c r="O84" s="5" t="s">
        <v>305</v>
      </c>
      <c r="P84" s="5" t="str">
        <f t="shared" si="4"/>
        <v>2</v>
      </c>
      <c r="Q84" s="5">
        <f t="shared" si="5"/>
        <v>126</v>
      </c>
      <c r="S84" s="5" t="str">
        <f t="shared" si="3"/>
        <v>露地果菜126亩(2茬252亩)</v>
      </c>
    </row>
    <row r="85" s="5" customFormat="1" ht="35" customHeight="1" spans="1:19">
      <c r="A85" s="36">
        <v>78</v>
      </c>
      <c r="B85" s="36" t="s">
        <v>222</v>
      </c>
      <c r="C85" s="36" t="s">
        <v>259</v>
      </c>
      <c r="D85" s="36" t="s">
        <v>260</v>
      </c>
      <c r="E85" s="36" t="s">
        <v>32</v>
      </c>
      <c r="F85" s="38">
        <v>270.5</v>
      </c>
      <c r="G85" s="38">
        <v>541000</v>
      </c>
      <c r="H85" s="38">
        <v>64920</v>
      </c>
      <c r="I85" s="38">
        <v>25968</v>
      </c>
      <c r="J85" s="38">
        <v>6492</v>
      </c>
      <c r="K85" s="38">
        <v>6492</v>
      </c>
      <c r="L85" s="38">
        <v>25968</v>
      </c>
      <c r="M85" s="39" t="s">
        <v>307</v>
      </c>
      <c r="N85" s="5" t="s">
        <v>303</v>
      </c>
      <c r="O85" s="5" t="s">
        <v>305</v>
      </c>
      <c r="P85" s="5" t="str">
        <f t="shared" si="4"/>
        <v>2</v>
      </c>
      <c r="Q85" s="5">
        <f t="shared" si="5"/>
        <v>135.25</v>
      </c>
      <c r="S85" s="5" t="str">
        <f t="shared" si="3"/>
        <v>露地果菜135.25亩(2茬270.5亩)</v>
      </c>
    </row>
    <row r="86" s="5" customFormat="1" ht="35" customHeight="1" spans="1:19">
      <c r="A86" s="36">
        <v>79</v>
      </c>
      <c r="B86" s="36" t="s">
        <v>222</v>
      </c>
      <c r="C86" s="36" t="s">
        <v>211</v>
      </c>
      <c r="D86" s="36" t="s">
        <v>229</v>
      </c>
      <c r="E86" s="36" t="s">
        <v>48</v>
      </c>
      <c r="F86" s="38">
        <v>454</v>
      </c>
      <c r="G86" s="38">
        <v>908000</v>
      </c>
      <c r="H86" s="38">
        <v>108960</v>
      </c>
      <c r="I86" s="38">
        <v>43584</v>
      </c>
      <c r="J86" s="38">
        <v>10896</v>
      </c>
      <c r="K86" s="38">
        <v>10896</v>
      </c>
      <c r="L86" s="38">
        <v>43584</v>
      </c>
      <c r="M86" s="39" t="s">
        <v>317</v>
      </c>
      <c r="N86" s="5" t="s">
        <v>303</v>
      </c>
      <c r="O86" s="5" t="s">
        <v>305</v>
      </c>
      <c r="P86" s="5" t="str">
        <f t="shared" si="4"/>
        <v>2</v>
      </c>
      <c r="Q86" s="5">
        <f t="shared" si="5"/>
        <v>227</v>
      </c>
      <c r="S86" s="5" t="str">
        <f t="shared" si="3"/>
        <v>露地果菜227亩(2茬454亩)</v>
      </c>
    </row>
    <row r="87" s="5" customFormat="1" ht="35" customHeight="1" spans="1:19">
      <c r="A87" s="36">
        <v>80</v>
      </c>
      <c r="B87" s="36" t="s">
        <v>222</v>
      </c>
      <c r="C87" s="36" t="s">
        <v>244</v>
      </c>
      <c r="D87" s="36" t="s">
        <v>245</v>
      </c>
      <c r="E87" s="36" t="s">
        <v>32</v>
      </c>
      <c r="F87" s="38">
        <v>213.6</v>
      </c>
      <c r="G87" s="38">
        <v>427200</v>
      </c>
      <c r="H87" s="38">
        <v>51264</v>
      </c>
      <c r="I87" s="38">
        <v>20505.6</v>
      </c>
      <c r="J87" s="38">
        <v>5126.4</v>
      </c>
      <c r="K87" s="38">
        <v>5126.4</v>
      </c>
      <c r="L87" s="38">
        <v>20505.6</v>
      </c>
      <c r="M87" s="39" t="s">
        <v>307</v>
      </c>
      <c r="N87" s="5" t="s">
        <v>303</v>
      </c>
      <c r="O87" s="5" t="s">
        <v>305</v>
      </c>
      <c r="P87" s="5" t="str">
        <f t="shared" si="4"/>
        <v>2</v>
      </c>
      <c r="Q87" s="5">
        <f t="shared" si="5"/>
        <v>106.8</v>
      </c>
      <c r="S87" s="5" t="str">
        <f t="shared" si="3"/>
        <v>露地果菜106.8亩(2茬213.6亩)</v>
      </c>
    </row>
    <row r="88" s="5" customFormat="1" ht="35" customHeight="1" spans="1:19">
      <c r="A88" s="36">
        <v>81</v>
      </c>
      <c r="B88" s="36" t="s">
        <v>222</v>
      </c>
      <c r="C88" s="36" t="s">
        <v>247</v>
      </c>
      <c r="D88" s="36" t="s">
        <v>248</v>
      </c>
      <c r="E88" s="36" t="s">
        <v>32</v>
      </c>
      <c r="F88" s="38">
        <v>286</v>
      </c>
      <c r="G88" s="38">
        <v>572000</v>
      </c>
      <c r="H88" s="38">
        <v>68640</v>
      </c>
      <c r="I88" s="38">
        <v>27456</v>
      </c>
      <c r="J88" s="38">
        <v>6864</v>
      </c>
      <c r="K88" s="38">
        <v>6864</v>
      </c>
      <c r="L88" s="38">
        <v>27456</v>
      </c>
      <c r="M88" s="39" t="s">
        <v>307</v>
      </c>
      <c r="N88" s="5" t="s">
        <v>304</v>
      </c>
      <c r="O88" s="5" t="s">
        <v>305</v>
      </c>
      <c r="P88" s="5" t="str">
        <f t="shared" si="4"/>
        <v>1</v>
      </c>
      <c r="Q88" s="5">
        <f t="shared" si="5"/>
        <v>286</v>
      </c>
      <c r="S88" s="5" t="str">
        <f t="shared" si="3"/>
        <v>露地果菜286亩(1茬286亩)</v>
      </c>
    </row>
    <row r="89" s="5" customFormat="1" ht="35" customHeight="1" spans="1:19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310</v>
      </c>
      <c r="N89" s="5" t="s">
        <v>303</v>
      </c>
      <c r="O89" s="5" t="s">
        <v>305</v>
      </c>
      <c r="P89" s="5" t="str">
        <f t="shared" si="4"/>
        <v>2</v>
      </c>
      <c r="Q89" s="5">
        <f t="shared" si="5"/>
        <v>241.96</v>
      </c>
      <c r="S89" s="5" t="str">
        <f t="shared" si="3"/>
        <v>露地果菜241.96亩(2茬483.92亩)</v>
      </c>
    </row>
    <row r="90" s="5" customFormat="1" ht="35" customHeight="1" spans="1:19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307</v>
      </c>
      <c r="N90" s="5" t="s">
        <v>304</v>
      </c>
      <c r="O90" s="5" t="s">
        <v>305</v>
      </c>
      <c r="P90" s="5" t="str">
        <f t="shared" si="4"/>
        <v>1</v>
      </c>
      <c r="Q90" s="5">
        <f t="shared" si="5"/>
        <v>130</v>
      </c>
      <c r="S90" s="5" t="str">
        <f t="shared" si="3"/>
        <v>露地果菜130亩(1茬130亩)</v>
      </c>
    </row>
    <row r="91" s="5" customFormat="1" ht="35" customHeight="1" spans="1:19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307</v>
      </c>
      <c r="N91" s="5" t="s">
        <v>304</v>
      </c>
      <c r="O91" s="5" t="s">
        <v>305</v>
      </c>
      <c r="P91" s="5" t="str">
        <f t="shared" si="4"/>
        <v>1</v>
      </c>
      <c r="Q91" s="5">
        <f t="shared" si="5"/>
        <v>332</v>
      </c>
      <c r="S91" s="5" t="str">
        <f t="shared" si="3"/>
        <v>露地果菜332亩(1茬332亩)</v>
      </c>
    </row>
    <row r="92" s="5" customFormat="1" ht="35" customHeight="1" spans="1:19">
      <c r="A92" s="36">
        <v>85</v>
      </c>
      <c r="B92" s="36" t="s">
        <v>270</v>
      </c>
      <c r="C92" s="36" t="s">
        <v>285</v>
      </c>
      <c r="D92" s="36" t="s">
        <v>286</v>
      </c>
      <c r="E92" s="36" t="s">
        <v>32</v>
      </c>
      <c r="F92" s="38">
        <v>314</v>
      </c>
      <c r="G92" s="38">
        <v>628000</v>
      </c>
      <c r="H92" s="38">
        <v>75360</v>
      </c>
      <c r="I92" s="38">
        <v>30144</v>
      </c>
      <c r="J92" s="38">
        <v>7536</v>
      </c>
      <c r="K92" s="38">
        <v>7536</v>
      </c>
      <c r="L92" s="38">
        <v>30144</v>
      </c>
      <c r="M92" s="39" t="s">
        <v>318</v>
      </c>
      <c r="N92" s="5" t="s">
        <v>304</v>
      </c>
      <c r="O92" s="5" t="s">
        <v>305</v>
      </c>
      <c r="P92" s="5" t="str">
        <f t="shared" si="4"/>
        <v>1</v>
      </c>
      <c r="Q92" s="5">
        <f t="shared" si="5"/>
        <v>314</v>
      </c>
      <c r="S92" s="5" t="str">
        <f t="shared" si="3"/>
        <v>露地果菜314亩(1茬314亩)</v>
      </c>
    </row>
    <row r="93" s="5" customFormat="1" ht="35" customHeight="1" spans="1:19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319</v>
      </c>
      <c r="N93" s="5" t="s">
        <v>304</v>
      </c>
      <c r="O93" s="5" t="s">
        <v>305</v>
      </c>
      <c r="P93" s="5" t="str">
        <f t="shared" si="4"/>
        <v>1</v>
      </c>
      <c r="Q93" s="5">
        <f t="shared" si="5"/>
        <v>423</v>
      </c>
      <c r="S93" s="5" t="str">
        <f t="shared" si="3"/>
        <v>露地果菜423亩(1茬423亩)</v>
      </c>
    </row>
    <row r="94" s="5" customFormat="1" ht="35" customHeight="1" spans="1:19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307</v>
      </c>
      <c r="N94" s="5" t="s">
        <v>304</v>
      </c>
      <c r="O94" s="5" t="s">
        <v>305</v>
      </c>
      <c r="P94" s="5" t="str">
        <f t="shared" si="4"/>
        <v>1</v>
      </c>
      <c r="Q94" s="5">
        <f t="shared" si="5"/>
        <v>81</v>
      </c>
      <c r="S94" s="5" t="str">
        <f t="shared" si="3"/>
        <v>露地果菜81亩(1茬81亩)</v>
      </c>
    </row>
    <row r="95" s="5" customFormat="1" ht="35" customHeight="1" spans="1:19">
      <c r="A95" s="36">
        <v>88</v>
      </c>
      <c r="B95" s="36" t="s">
        <v>270</v>
      </c>
      <c r="C95" s="36" t="s">
        <v>274</v>
      </c>
      <c r="D95" s="36" t="s">
        <v>275</v>
      </c>
      <c r="E95" s="36" t="s">
        <v>32</v>
      </c>
      <c r="F95" s="38">
        <v>256</v>
      </c>
      <c r="G95" s="38">
        <v>512000</v>
      </c>
      <c r="H95" s="38">
        <v>61440</v>
      </c>
      <c r="I95" s="38">
        <v>24576</v>
      </c>
      <c r="J95" s="38">
        <v>6144</v>
      </c>
      <c r="K95" s="38">
        <v>6144</v>
      </c>
      <c r="L95" s="38">
        <v>24576</v>
      </c>
      <c r="M95" s="39" t="s">
        <v>319</v>
      </c>
      <c r="N95" s="5" t="s">
        <v>304</v>
      </c>
      <c r="O95" s="5" t="s">
        <v>305</v>
      </c>
      <c r="P95" s="5" t="str">
        <f t="shared" si="4"/>
        <v>1</v>
      </c>
      <c r="Q95" s="5">
        <f t="shared" si="5"/>
        <v>256</v>
      </c>
      <c r="S95" s="5" t="str">
        <f t="shared" si="3"/>
        <v>露地果菜256亩(1茬256亩)</v>
      </c>
    </row>
    <row r="96" s="5" customFormat="1" ht="35" customHeight="1" spans="1:19">
      <c r="A96" s="36">
        <v>89</v>
      </c>
      <c r="B96" s="36" t="s">
        <v>270</v>
      </c>
      <c r="C96" s="36" t="s">
        <v>293</v>
      </c>
      <c r="D96" s="36" t="s">
        <v>294</v>
      </c>
      <c r="E96" s="36" t="s">
        <v>32</v>
      </c>
      <c r="F96" s="38">
        <v>206</v>
      </c>
      <c r="G96" s="38">
        <v>412000</v>
      </c>
      <c r="H96" s="38">
        <v>49440</v>
      </c>
      <c r="I96" s="38">
        <v>19776</v>
      </c>
      <c r="J96" s="38">
        <v>4944</v>
      </c>
      <c r="K96" s="38">
        <v>4944</v>
      </c>
      <c r="L96" s="38">
        <v>19776</v>
      </c>
      <c r="M96" s="39" t="s">
        <v>319</v>
      </c>
      <c r="N96" s="5" t="s">
        <v>304</v>
      </c>
      <c r="O96" s="5" t="s">
        <v>305</v>
      </c>
      <c r="P96" s="5" t="str">
        <f t="shared" si="4"/>
        <v>1</v>
      </c>
      <c r="Q96" s="5">
        <f t="shared" si="5"/>
        <v>206</v>
      </c>
      <c r="S96" s="5" t="str">
        <f t="shared" si="3"/>
        <v>露地果菜206亩(1茬206亩)</v>
      </c>
    </row>
    <row r="97" s="5" customFormat="1" ht="35" customHeight="1" spans="1:19">
      <c r="A97" s="36">
        <v>90</v>
      </c>
      <c r="B97" s="36" t="s">
        <v>270</v>
      </c>
      <c r="C97" s="36" t="s">
        <v>282</v>
      </c>
      <c r="D97" s="36" t="s">
        <v>283</v>
      </c>
      <c r="E97" s="36" t="s">
        <v>32</v>
      </c>
      <c r="F97" s="38">
        <v>186</v>
      </c>
      <c r="G97" s="38">
        <v>307000</v>
      </c>
      <c r="H97" s="38">
        <v>36840</v>
      </c>
      <c r="I97" s="38">
        <v>14736</v>
      </c>
      <c r="J97" s="38">
        <v>3684</v>
      </c>
      <c r="K97" s="38">
        <v>3684</v>
      </c>
      <c r="L97" s="38">
        <v>14736</v>
      </c>
      <c r="M97" s="39" t="s">
        <v>320</v>
      </c>
      <c r="N97" s="5" t="s">
        <v>304</v>
      </c>
      <c r="O97" s="5">
        <f>G97/F97</f>
        <v>1650.5376344086</v>
      </c>
      <c r="P97" s="5" t="str">
        <f t="shared" si="4"/>
        <v>1</v>
      </c>
      <c r="Q97" s="5">
        <f t="shared" si="5"/>
        <v>186</v>
      </c>
      <c r="S97" s="5" t="str">
        <f t="shared" si="3"/>
        <v>1650.5376344086186亩(1茬186亩)</v>
      </c>
    </row>
    <row r="98" s="5" customFormat="1" ht="35" customHeight="1" spans="1:19">
      <c r="A98" s="36">
        <v>91</v>
      </c>
      <c r="B98" s="36" t="s">
        <v>270</v>
      </c>
      <c r="C98" s="36" t="s">
        <v>288</v>
      </c>
      <c r="D98" s="36" t="s">
        <v>289</v>
      </c>
      <c r="E98" s="36" t="s">
        <v>32</v>
      </c>
      <c r="F98" s="38">
        <v>165</v>
      </c>
      <c r="G98" s="38">
        <v>330000</v>
      </c>
      <c r="H98" s="38">
        <v>39600</v>
      </c>
      <c r="I98" s="38">
        <v>15840</v>
      </c>
      <c r="J98" s="38">
        <v>3960</v>
      </c>
      <c r="K98" s="38">
        <v>3960</v>
      </c>
      <c r="L98" s="38">
        <v>15840</v>
      </c>
      <c r="M98" s="39" t="s">
        <v>318</v>
      </c>
      <c r="N98" s="5" t="s">
        <v>304</v>
      </c>
      <c r="O98" s="5" t="s">
        <v>305</v>
      </c>
      <c r="P98" s="5" t="str">
        <f t="shared" si="4"/>
        <v>1</v>
      </c>
      <c r="Q98" s="5">
        <f t="shared" si="5"/>
        <v>165</v>
      </c>
      <c r="S98" s="5" t="str">
        <f t="shared" si="3"/>
        <v>露地果菜165亩(1茬165亩)</v>
      </c>
    </row>
    <row r="99" s="5" customFormat="1" ht="35" customHeight="1" spans="1:19">
      <c r="A99" s="36">
        <v>92</v>
      </c>
      <c r="B99" s="36" t="s">
        <v>270</v>
      </c>
      <c r="C99" s="36" t="s">
        <v>247</v>
      </c>
      <c r="D99" s="36" t="s">
        <v>291</v>
      </c>
      <c r="E99" s="36" t="s">
        <v>32</v>
      </c>
      <c r="F99" s="38">
        <v>315</v>
      </c>
      <c r="G99" s="38">
        <v>630000</v>
      </c>
      <c r="H99" s="38">
        <v>75600</v>
      </c>
      <c r="I99" s="38">
        <v>30240</v>
      </c>
      <c r="J99" s="38">
        <v>7560</v>
      </c>
      <c r="K99" s="38">
        <v>7560</v>
      </c>
      <c r="L99" s="38">
        <v>30240</v>
      </c>
      <c r="M99" s="39" t="s">
        <v>321</v>
      </c>
      <c r="N99" s="5" t="s">
        <v>304</v>
      </c>
      <c r="O99" s="5" t="s">
        <v>305</v>
      </c>
      <c r="P99" s="5" t="str">
        <f t="shared" si="4"/>
        <v>1</v>
      </c>
      <c r="Q99" s="5">
        <f t="shared" si="5"/>
        <v>315</v>
      </c>
      <c r="S99" s="5" t="str">
        <f t="shared" si="3"/>
        <v>露地果菜315亩(1茬315亩)</v>
      </c>
    </row>
    <row r="100" ht="67" customHeight="1" spans="1:19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  <c r="O100" s="5"/>
    </row>
    <row r="101" ht="35" customHeight="1" spans="1:19">
      <c r="F101" s="43"/>
      <c r="G101" s="43"/>
      <c r="H101" s="43"/>
      <c r="I101" s="43"/>
    </row>
    <row r="102" ht="61" customHeight="1" spans="1:19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customHeight="1" spans="1:19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customHeight="1" spans="1:19">
      <c r="A104" s="44"/>
      <c r="B104" s="44"/>
      <c r="C104" s="44"/>
      <c r="D104" s="71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customHeight="1" spans="1:19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customHeight="1" spans="1:19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Q104" etc:filterBottomFollowUsedRange="0">
    <extLst/>
  </autoFilter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2"/>
  <sheetViews>
    <sheetView topLeftCell="A4" workbookViewId="0">
      <selection activeCell="D17" sqref="D17"/>
    </sheetView>
  </sheetViews>
  <sheetFormatPr defaultColWidth="9" defaultRowHeight="13.5"/>
  <cols>
    <col min="1" max="1" width="6" style="51" customWidth="1"/>
    <col min="2" max="2" width="7.28571428571429" style="51" customWidth="1"/>
    <col min="3" max="3" width="17.2857142857143" style="51" customWidth="1"/>
    <col min="4" max="4" width="29.5714285714286" style="51" customWidth="1"/>
    <col min="5" max="5" width="14.1428571428571" style="51" customWidth="1"/>
    <col min="6" max="6" width="12.1428571428571" style="51" customWidth="1"/>
    <col min="7" max="7" width="15.2857142857143" style="51" customWidth="1"/>
    <col min="8" max="8" width="14.4285714285714" style="51" customWidth="1"/>
    <col min="9" max="12" width="12.7142857142857" style="51" customWidth="1"/>
    <col min="13" max="13" width="26.4285714285714" style="53" customWidth="1"/>
    <col min="14" max="14" width="9.14285714285714" style="51"/>
    <col min="15" max="15" width="12.8571428571429" style="51"/>
    <col min="16" max="16384" width="9.14285714285714" style="51"/>
  </cols>
  <sheetData>
    <row r="1" s="50" customFormat="1" ht="16.5" spans="1:14">
      <c r="A1" s="54" t="s">
        <v>322</v>
      </c>
      <c r="B1" s="55"/>
      <c r="C1" s="56"/>
      <c r="D1" s="56"/>
      <c r="E1" s="56"/>
      <c r="F1" s="57"/>
      <c r="G1" s="57"/>
      <c r="H1" s="57"/>
      <c r="I1" s="57"/>
      <c r="J1" s="57"/>
      <c r="K1" s="57"/>
      <c r="L1" s="57"/>
      <c r="M1" s="58"/>
    </row>
    <row r="2" s="51" customFormat="1" ht="36" customHeight="1" spans="1:14">
      <c r="A2" s="12" t="s">
        <v>323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52" customFormat="1" ht="23" customHeight="1" spans="1:14">
      <c r="A3" s="14" t="s">
        <v>324</v>
      </c>
      <c r="B3" s="15"/>
      <c r="C3" s="59"/>
      <c r="D3" s="59"/>
      <c r="E3" s="59"/>
      <c r="F3" s="60"/>
      <c r="G3" s="60"/>
      <c r="H3" s="61"/>
      <c r="I3" s="61"/>
      <c r="J3" s="61"/>
      <c r="K3" s="61"/>
      <c r="L3" s="61"/>
      <c r="M3" s="13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21312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>SUM(F8:F12)</f>
        <v>148</v>
      </c>
      <c r="G7" s="33">
        <f t="shared" ref="G7:L7" si="0">SUM(G8:G12)</f>
        <v>296000</v>
      </c>
      <c r="H7" s="33">
        <f t="shared" si="0"/>
        <v>35520</v>
      </c>
      <c r="I7" s="33">
        <f t="shared" si="0"/>
        <v>14208</v>
      </c>
      <c r="J7" s="33">
        <f t="shared" si="0"/>
        <v>3552</v>
      </c>
      <c r="K7" s="33">
        <f t="shared" si="0"/>
        <v>3552</v>
      </c>
      <c r="L7" s="33">
        <f t="shared" si="0"/>
        <v>14208</v>
      </c>
      <c r="M7" s="62" t="s">
        <v>325</v>
      </c>
    </row>
    <row r="8" s="5" customFormat="1" ht="35" customHeight="1" spans="1:14">
      <c r="A8" s="36">
        <v>10</v>
      </c>
      <c r="B8" s="36" t="s">
        <v>80</v>
      </c>
      <c r="C8" s="36" t="s">
        <v>326</v>
      </c>
      <c r="D8" s="36" t="s">
        <v>327</v>
      </c>
      <c r="E8" s="36" t="s">
        <v>328</v>
      </c>
      <c r="F8" s="38">
        <v>30</v>
      </c>
      <c r="G8" s="38">
        <v>60000</v>
      </c>
      <c r="H8" s="38">
        <v>7200</v>
      </c>
      <c r="I8" s="38">
        <v>2880</v>
      </c>
      <c r="J8" s="38">
        <v>720</v>
      </c>
      <c r="K8" s="38">
        <v>720</v>
      </c>
      <c r="L8" s="38">
        <v>2880</v>
      </c>
      <c r="M8" s="64" t="s">
        <v>329</v>
      </c>
    </row>
    <row r="9" s="5" customFormat="1" ht="35" customHeight="1" spans="1:14">
      <c r="A9" s="36">
        <v>11</v>
      </c>
      <c r="B9" s="36" t="s">
        <v>80</v>
      </c>
      <c r="C9" s="36" t="s">
        <v>330</v>
      </c>
      <c r="D9" s="36" t="s">
        <v>331</v>
      </c>
      <c r="E9" s="36" t="s">
        <v>328</v>
      </c>
      <c r="F9" s="38">
        <v>10</v>
      </c>
      <c r="G9" s="38">
        <v>20000</v>
      </c>
      <c r="H9" s="38">
        <v>2400</v>
      </c>
      <c r="I9" s="38">
        <v>960</v>
      </c>
      <c r="J9" s="38">
        <v>240</v>
      </c>
      <c r="K9" s="38">
        <v>240</v>
      </c>
      <c r="L9" s="38">
        <v>960</v>
      </c>
      <c r="M9" s="64" t="s">
        <v>329</v>
      </c>
    </row>
    <row r="10" s="5" customFormat="1" ht="35" customHeight="1" spans="1:14">
      <c r="A10" s="36">
        <v>12</v>
      </c>
      <c r="B10" s="36" t="s">
        <v>80</v>
      </c>
      <c r="C10" s="36" t="s">
        <v>332</v>
      </c>
      <c r="D10" s="36" t="s">
        <v>333</v>
      </c>
      <c r="E10" s="36" t="s">
        <v>334</v>
      </c>
      <c r="F10" s="38">
        <v>20</v>
      </c>
      <c r="G10" s="38">
        <v>40000</v>
      </c>
      <c r="H10" s="38">
        <v>4800</v>
      </c>
      <c r="I10" s="38">
        <v>1920</v>
      </c>
      <c r="J10" s="38">
        <v>480</v>
      </c>
      <c r="K10" s="38">
        <v>480</v>
      </c>
      <c r="L10" s="38">
        <v>1920</v>
      </c>
      <c r="M10" s="64" t="s">
        <v>335</v>
      </c>
    </row>
    <row r="11" s="5" customFormat="1" ht="35" customHeight="1" spans="1:14">
      <c r="A11" s="36">
        <v>13</v>
      </c>
      <c r="B11" s="36" t="s">
        <v>80</v>
      </c>
      <c r="C11" s="36" t="s">
        <v>336</v>
      </c>
      <c r="D11" s="36" t="s">
        <v>337</v>
      </c>
      <c r="E11" s="36" t="s">
        <v>334</v>
      </c>
      <c r="F11" s="38">
        <v>60</v>
      </c>
      <c r="G11" s="38">
        <v>120000</v>
      </c>
      <c r="H11" s="38">
        <v>14400</v>
      </c>
      <c r="I11" s="38">
        <v>5760</v>
      </c>
      <c r="J11" s="38">
        <v>1440</v>
      </c>
      <c r="K11" s="38">
        <v>1440</v>
      </c>
      <c r="L11" s="38">
        <v>5760</v>
      </c>
      <c r="M11" s="64" t="s">
        <v>329</v>
      </c>
    </row>
    <row r="12" s="5" customFormat="1" ht="35" customHeight="1" spans="1:14">
      <c r="A12" s="36">
        <v>14</v>
      </c>
      <c r="B12" s="36" t="s">
        <v>80</v>
      </c>
      <c r="C12" s="36" t="s">
        <v>338</v>
      </c>
      <c r="D12" s="36" t="s">
        <v>339</v>
      </c>
      <c r="E12" s="36" t="s">
        <v>340</v>
      </c>
      <c r="F12" s="38">
        <v>28</v>
      </c>
      <c r="G12" s="38">
        <v>56000</v>
      </c>
      <c r="H12" s="38">
        <v>6720</v>
      </c>
      <c r="I12" s="38">
        <v>2688</v>
      </c>
      <c r="J12" s="38">
        <v>672</v>
      </c>
      <c r="K12" s="38">
        <v>672</v>
      </c>
      <c r="L12" s="38">
        <v>2688</v>
      </c>
      <c r="M12" s="64" t="s">
        <v>341</v>
      </c>
    </row>
    <row r="13" ht="80" customHeight="1" spans="1:14">
      <c r="A13" s="41" t="s">
        <v>342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5"/>
    </row>
    <row r="14" ht="35" customHeight="1" spans="1:14">
      <c r="F14" s="66"/>
      <c r="G14" s="66"/>
      <c r="H14" s="66"/>
      <c r="I14" s="66"/>
    </row>
    <row r="15" ht="61" customHeight="1" spans="1:14">
      <c r="A15" s="67"/>
      <c r="B15" s="67"/>
      <c r="C15" s="67"/>
      <c r="D15" s="68" t="s">
        <v>297</v>
      </c>
      <c r="E15" s="68"/>
      <c r="F15" s="68"/>
      <c r="G15" s="68"/>
      <c r="H15" s="68"/>
      <c r="I15" s="68"/>
      <c r="J15" s="68" t="s">
        <v>298</v>
      </c>
      <c r="K15" s="68"/>
      <c r="L15" s="68"/>
    </row>
    <row r="16" ht="30" customHeight="1" spans="1:14">
      <c r="A16" s="67"/>
      <c r="B16" s="67"/>
      <c r="C16" s="67"/>
      <c r="D16" s="68" t="s">
        <v>299</v>
      </c>
      <c r="E16" s="68"/>
      <c r="F16" s="68"/>
      <c r="G16" s="68"/>
      <c r="H16" s="68"/>
      <c r="I16" s="68"/>
      <c r="J16" s="68" t="s">
        <v>300</v>
      </c>
      <c r="K16" s="68"/>
      <c r="L16" s="68"/>
    </row>
    <row r="17" ht="30" customHeight="1" spans="1:12">
      <c r="A17" s="67"/>
      <c r="B17" s="67"/>
      <c r="C17" s="67"/>
      <c r="D17" s="46" t="s">
        <v>343</v>
      </c>
      <c r="E17" s="69"/>
      <c r="F17" s="69"/>
      <c r="G17" s="70"/>
      <c r="H17" s="70"/>
      <c r="I17" s="70"/>
      <c r="J17" s="70" t="s">
        <v>302</v>
      </c>
      <c r="K17" s="70"/>
      <c r="L17" s="68"/>
    </row>
    <row r="18" ht="30" customHeight="1" spans="1:12">
      <c r="A18" s="65"/>
      <c r="B18" s="65"/>
      <c r="C18" s="65"/>
      <c r="D18" s="52"/>
      <c r="E18" s="52"/>
      <c r="F18" s="52"/>
      <c r="G18" s="52"/>
      <c r="H18" s="52"/>
      <c r="I18" s="52"/>
      <c r="J18" s="52"/>
      <c r="K18" s="52"/>
      <c r="L18" s="52"/>
    </row>
    <row r="19" ht="30" customHeight="1" spans="1:12">
      <c r="A19" s="65"/>
      <c r="B19" s="65"/>
      <c r="C19" s="65"/>
      <c r="D19" s="52"/>
      <c r="E19" s="52"/>
      <c r="F19" s="52"/>
      <c r="G19" s="52"/>
      <c r="H19" s="52"/>
      <c r="I19" s="52"/>
      <c r="J19" s="52"/>
      <c r="K19" s="52"/>
      <c r="L19" s="52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8"/>
  <sheetViews>
    <sheetView tabSelected="1" topLeftCell="A8" workbookViewId="0">
      <selection activeCell="O23" sqref="O23"/>
    </sheetView>
  </sheetViews>
  <sheetFormatPr defaultColWidth="9" defaultRowHeight="13.5"/>
  <cols>
    <col min="1" max="1" width="6" style="51" customWidth="1"/>
    <col min="2" max="2" width="7.28571428571429" style="51" customWidth="1"/>
    <col min="3" max="3" width="29.8571428571429" style="51" customWidth="1"/>
    <col min="4" max="4" width="27.4285714285714" style="51" customWidth="1"/>
    <col min="5" max="5" width="14.1428571428571" style="51" customWidth="1"/>
    <col min="6" max="6" width="10.1428571428571" style="51" customWidth="1"/>
    <col min="7" max="7" width="14.5714285714286" style="51" customWidth="1"/>
    <col min="8" max="8" width="14.4285714285714" style="51" customWidth="1"/>
    <col min="9" max="12" width="12.7142857142857" style="51" customWidth="1"/>
    <col min="13" max="13" width="24.7142857142857" style="53" customWidth="1"/>
    <col min="14" max="14" width="9.14285714285714" style="51"/>
    <col min="15" max="15" width="12.8571428571429" style="51"/>
    <col min="16" max="16" width="9.14285714285714" style="51"/>
    <col min="17" max="17" width="12.8571428571429" style="51"/>
    <col min="18" max="16384" width="9.14285714285714" style="51"/>
  </cols>
  <sheetData>
    <row r="1" s="50" customFormat="1" ht="16.5" spans="1:13">
      <c r="A1" s="54" t="s">
        <v>0</v>
      </c>
      <c r="B1" s="55"/>
      <c r="C1" s="56"/>
      <c r="D1" s="56"/>
      <c r="E1" s="56"/>
      <c r="F1" s="57"/>
      <c r="G1" s="57"/>
      <c r="H1" s="57"/>
      <c r="I1" s="57"/>
      <c r="J1" s="57"/>
      <c r="K1" s="57"/>
      <c r="L1" s="57"/>
      <c r="M1" s="58"/>
    </row>
    <row r="2" s="51" customFormat="1" ht="36" customHeight="1" spans="1:13">
      <c r="A2" s="12" t="s">
        <v>344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52" customFormat="1" ht="23" customHeight="1" spans="1:13">
      <c r="A3" s="14" t="s">
        <v>345</v>
      </c>
      <c r="B3" s="15"/>
      <c r="C3" s="59"/>
      <c r="D3" s="59"/>
      <c r="E3" s="59"/>
      <c r="F3" s="60"/>
      <c r="G3" s="60"/>
      <c r="H3" s="61"/>
      <c r="I3" s="61"/>
      <c r="J3" s="61"/>
      <c r="K3" s="61"/>
      <c r="L3" s="61"/>
      <c r="M3" s="13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149536.8</v>
      </c>
      <c r="J6" s="22"/>
      <c r="K6" s="23"/>
      <c r="L6" s="27" t="s">
        <v>19</v>
      </c>
      <c r="M6" s="32" t="s">
        <v>19</v>
      </c>
    </row>
    <row r="7" s="5" customFormat="1" ht="42" customHeight="1" spans="1:13">
      <c r="A7" s="29" t="s">
        <v>20</v>
      </c>
      <c r="B7" s="30"/>
      <c r="C7" s="30"/>
      <c r="D7" s="30"/>
      <c r="E7" s="31"/>
      <c r="F7" s="33">
        <f>SUM(F8:F22)</f>
        <v>1105</v>
      </c>
      <c r="G7" s="33">
        <f t="shared" ref="G7:L7" si="0">SUM(G8:G22)</f>
        <v>2076900</v>
      </c>
      <c r="H7" s="33">
        <f t="shared" si="0"/>
        <v>249228</v>
      </c>
      <c r="I7" s="33">
        <f t="shared" si="0"/>
        <v>99691.2</v>
      </c>
      <c r="J7" s="33">
        <f t="shared" si="0"/>
        <v>24922.8</v>
      </c>
      <c r="K7" s="33">
        <f t="shared" si="0"/>
        <v>24922.8</v>
      </c>
      <c r="L7" s="33">
        <f t="shared" si="0"/>
        <v>99691.2</v>
      </c>
      <c r="M7" s="62" t="s">
        <v>346</v>
      </c>
    </row>
    <row r="8" s="5" customFormat="1" ht="26" customHeight="1" spans="1:13">
      <c r="A8" s="36">
        <v>1</v>
      </c>
      <c r="B8" s="36" t="s">
        <v>34</v>
      </c>
      <c r="C8" s="36" t="s">
        <v>347</v>
      </c>
      <c r="D8" s="36" t="s">
        <v>348</v>
      </c>
      <c r="E8" s="63">
        <v>46030</v>
      </c>
      <c r="F8" s="38">
        <v>19</v>
      </c>
      <c r="G8" s="38">
        <v>17100</v>
      </c>
      <c r="H8" s="38">
        <v>2052</v>
      </c>
      <c r="I8" s="38">
        <v>820.8</v>
      </c>
      <c r="J8" s="38">
        <v>205.2</v>
      </c>
      <c r="K8" s="38">
        <v>205.2</v>
      </c>
      <c r="L8" s="38">
        <v>820.8</v>
      </c>
      <c r="M8" s="64" t="s">
        <v>349</v>
      </c>
    </row>
    <row r="9" s="5" customFormat="1" ht="26" customHeight="1" spans="1:13">
      <c r="A9" s="36">
        <v>2</v>
      </c>
      <c r="B9" s="36" t="s">
        <v>34</v>
      </c>
      <c r="C9" s="36" t="s">
        <v>350</v>
      </c>
      <c r="D9" s="36" t="s">
        <v>351</v>
      </c>
      <c r="E9" s="63">
        <v>46030</v>
      </c>
      <c r="F9" s="38">
        <v>5</v>
      </c>
      <c r="G9" s="38">
        <v>10000</v>
      </c>
      <c r="H9" s="38">
        <v>1200</v>
      </c>
      <c r="I9" s="38">
        <v>480</v>
      </c>
      <c r="J9" s="38">
        <v>120</v>
      </c>
      <c r="K9" s="38">
        <v>120</v>
      </c>
      <c r="L9" s="38">
        <v>480</v>
      </c>
      <c r="M9" s="64" t="s">
        <v>352</v>
      </c>
    </row>
    <row r="10" s="5" customFormat="1" ht="26" customHeight="1" spans="1:13">
      <c r="A10" s="36">
        <v>3</v>
      </c>
      <c r="B10" s="36" t="s">
        <v>34</v>
      </c>
      <c r="C10" s="36" t="s">
        <v>347</v>
      </c>
      <c r="D10" s="36" t="s">
        <v>353</v>
      </c>
      <c r="E10" s="63">
        <v>46039</v>
      </c>
      <c r="F10" s="38">
        <v>10</v>
      </c>
      <c r="G10" s="38">
        <v>9000</v>
      </c>
      <c r="H10" s="38">
        <v>1080</v>
      </c>
      <c r="I10" s="38">
        <v>432</v>
      </c>
      <c r="J10" s="38">
        <v>108</v>
      </c>
      <c r="K10" s="38">
        <v>108</v>
      </c>
      <c r="L10" s="38">
        <v>432</v>
      </c>
      <c r="M10" s="64" t="s">
        <v>354</v>
      </c>
    </row>
    <row r="11" s="5" customFormat="1" ht="26" customHeight="1" spans="1:13">
      <c r="A11" s="36">
        <v>4</v>
      </c>
      <c r="B11" s="36" t="s">
        <v>34</v>
      </c>
      <c r="C11" s="36" t="s">
        <v>347</v>
      </c>
      <c r="D11" s="36" t="s">
        <v>355</v>
      </c>
      <c r="E11" s="63">
        <v>46059</v>
      </c>
      <c r="F11" s="38">
        <v>7</v>
      </c>
      <c r="G11" s="38">
        <v>6300</v>
      </c>
      <c r="H11" s="38">
        <v>756</v>
      </c>
      <c r="I11" s="38">
        <v>302.4</v>
      </c>
      <c r="J11" s="38">
        <v>75.6</v>
      </c>
      <c r="K11" s="38">
        <v>75.6</v>
      </c>
      <c r="L11" s="38">
        <v>302.4</v>
      </c>
      <c r="M11" s="64" t="s">
        <v>356</v>
      </c>
    </row>
    <row r="12" s="5" customFormat="1" ht="33" customHeight="1" spans="1:13">
      <c r="A12" s="36">
        <v>5</v>
      </c>
      <c r="B12" s="36" t="s">
        <v>80</v>
      </c>
      <c r="C12" s="36" t="s">
        <v>357</v>
      </c>
      <c r="D12" s="36" t="s">
        <v>358</v>
      </c>
      <c r="E12" s="63">
        <v>46049</v>
      </c>
      <c r="F12" s="38">
        <v>120</v>
      </c>
      <c r="G12" s="38">
        <v>240000</v>
      </c>
      <c r="H12" s="38">
        <v>28800</v>
      </c>
      <c r="I12" s="38">
        <v>11520</v>
      </c>
      <c r="J12" s="38">
        <v>2880</v>
      </c>
      <c r="K12" s="38">
        <v>2880</v>
      </c>
      <c r="L12" s="38">
        <v>11520</v>
      </c>
      <c r="M12" s="64" t="s">
        <v>359</v>
      </c>
    </row>
    <row r="13" s="5" customFormat="1" ht="26" customHeight="1" spans="1:13">
      <c r="A13" s="36">
        <v>6</v>
      </c>
      <c r="B13" s="36" t="s">
        <v>80</v>
      </c>
      <c r="C13" s="36" t="s">
        <v>87</v>
      </c>
      <c r="D13" s="36" t="s">
        <v>360</v>
      </c>
      <c r="E13" s="63">
        <v>46067</v>
      </c>
      <c r="F13" s="38">
        <v>36</v>
      </c>
      <c r="G13" s="38">
        <v>72000</v>
      </c>
      <c r="H13" s="38">
        <v>8640</v>
      </c>
      <c r="I13" s="38">
        <v>3456</v>
      </c>
      <c r="J13" s="38">
        <v>864</v>
      </c>
      <c r="K13" s="38">
        <v>864</v>
      </c>
      <c r="L13" s="38">
        <v>3456</v>
      </c>
      <c r="M13" s="64" t="s">
        <v>361</v>
      </c>
    </row>
    <row r="14" s="5" customFormat="1" ht="35" customHeight="1" spans="1:13">
      <c r="A14" s="36">
        <v>7</v>
      </c>
      <c r="B14" s="36" t="s">
        <v>80</v>
      </c>
      <c r="C14" s="37" t="s">
        <v>362</v>
      </c>
      <c r="D14" s="36" t="s">
        <v>363</v>
      </c>
      <c r="E14" s="63">
        <v>46068</v>
      </c>
      <c r="F14" s="38">
        <v>335</v>
      </c>
      <c r="G14" s="38">
        <v>670000</v>
      </c>
      <c r="H14" s="38">
        <v>80400</v>
      </c>
      <c r="I14" s="38">
        <v>32160</v>
      </c>
      <c r="J14" s="38">
        <v>8040</v>
      </c>
      <c r="K14" s="38">
        <v>8040</v>
      </c>
      <c r="L14" s="38">
        <v>32160</v>
      </c>
      <c r="M14" s="64" t="s">
        <v>364</v>
      </c>
    </row>
    <row r="15" s="5" customFormat="1" ht="24" customHeight="1" spans="1:13">
      <c r="A15" s="36">
        <v>8</v>
      </c>
      <c r="B15" s="36" t="s">
        <v>41</v>
      </c>
      <c r="C15" s="36" t="s">
        <v>365</v>
      </c>
      <c r="D15" s="36" t="s">
        <v>366</v>
      </c>
      <c r="E15" s="63">
        <v>46038</v>
      </c>
      <c r="F15" s="38">
        <v>150</v>
      </c>
      <c r="G15" s="38">
        <v>300000</v>
      </c>
      <c r="H15" s="38">
        <v>36000</v>
      </c>
      <c r="I15" s="38">
        <v>14400</v>
      </c>
      <c r="J15" s="38">
        <v>3600</v>
      </c>
      <c r="K15" s="38">
        <v>3600</v>
      </c>
      <c r="L15" s="38">
        <v>14400</v>
      </c>
      <c r="M15" s="64" t="s">
        <v>367</v>
      </c>
    </row>
    <row r="16" s="5" customFormat="1" ht="35" customHeight="1" spans="1:13">
      <c r="A16" s="36">
        <v>9</v>
      </c>
      <c r="B16" s="36" t="s">
        <v>41</v>
      </c>
      <c r="C16" s="36" t="s">
        <v>46</v>
      </c>
      <c r="D16" s="36" t="s">
        <v>368</v>
      </c>
      <c r="E16" s="63">
        <v>46038</v>
      </c>
      <c r="F16" s="38">
        <v>60</v>
      </c>
      <c r="G16" s="38">
        <v>120000</v>
      </c>
      <c r="H16" s="38">
        <v>14400</v>
      </c>
      <c r="I16" s="38">
        <v>5760</v>
      </c>
      <c r="J16" s="38">
        <v>1440</v>
      </c>
      <c r="K16" s="38">
        <v>1440</v>
      </c>
      <c r="L16" s="38">
        <v>5760</v>
      </c>
      <c r="M16" s="64" t="s">
        <v>369</v>
      </c>
    </row>
    <row r="17" s="5" customFormat="1" ht="21" customHeight="1" spans="1:14">
      <c r="A17" s="36">
        <v>10</v>
      </c>
      <c r="B17" s="36" t="s">
        <v>262</v>
      </c>
      <c r="C17" s="36" t="s">
        <v>370</v>
      </c>
      <c r="D17" s="36" t="s">
        <v>371</v>
      </c>
      <c r="E17" s="63">
        <v>46053</v>
      </c>
      <c r="F17" s="38">
        <v>40</v>
      </c>
      <c r="G17" s="38">
        <v>80000</v>
      </c>
      <c r="H17" s="38">
        <v>9600</v>
      </c>
      <c r="I17" s="38">
        <v>3840</v>
      </c>
      <c r="J17" s="38">
        <v>960</v>
      </c>
      <c r="K17" s="38">
        <v>960</v>
      </c>
      <c r="L17" s="38">
        <v>3840</v>
      </c>
      <c r="M17" s="64" t="s">
        <v>372</v>
      </c>
    </row>
    <row r="18" s="5" customFormat="1" ht="21" customHeight="1" spans="1:14">
      <c r="A18" s="36">
        <v>11</v>
      </c>
      <c r="B18" s="36" t="s">
        <v>262</v>
      </c>
      <c r="C18" s="36" t="s">
        <v>373</v>
      </c>
      <c r="D18" s="36" t="s">
        <v>374</v>
      </c>
      <c r="E18" s="63">
        <v>46053</v>
      </c>
      <c r="F18" s="38">
        <v>45</v>
      </c>
      <c r="G18" s="38">
        <v>90000</v>
      </c>
      <c r="H18" s="38">
        <v>10800</v>
      </c>
      <c r="I18" s="38">
        <v>4320</v>
      </c>
      <c r="J18" s="38">
        <v>1080</v>
      </c>
      <c r="K18" s="38">
        <v>1080</v>
      </c>
      <c r="L18" s="38">
        <v>4320</v>
      </c>
      <c r="M18" s="64" t="s">
        <v>375</v>
      </c>
    </row>
    <row r="19" s="5" customFormat="1" ht="21" customHeight="1" spans="1:14">
      <c r="A19" s="36">
        <v>12</v>
      </c>
      <c r="B19" s="36" t="s">
        <v>29</v>
      </c>
      <c r="C19" s="36" t="s">
        <v>376</v>
      </c>
      <c r="D19" s="36" t="s">
        <v>377</v>
      </c>
      <c r="E19" s="63">
        <v>46058</v>
      </c>
      <c r="F19" s="38">
        <v>85</v>
      </c>
      <c r="G19" s="38">
        <v>76500</v>
      </c>
      <c r="H19" s="38">
        <v>9180</v>
      </c>
      <c r="I19" s="38">
        <v>3672</v>
      </c>
      <c r="J19" s="38">
        <v>918</v>
      </c>
      <c r="K19" s="38">
        <v>918</v>
      </c>
      <c r="L19" s="38">
        <v>3672</v>
      </c>
      <c r="M19" s="64" t="s">
        <v>378</v>
      </c>
    </row>
    <row r="20" s="5" customFormat="1" ht="35" customHeight="1" spans="1:14">
      <c r="A20" s="36">
        <v>13</v>
      </c>
      <c r="B20" s="36" t="s">
        <v>116</v>
      </c>
      <c r="C20" s="36" t="s">
        <v>379</v>
      </c>
      <c r="D20" s="36" t="s">
        <v>380</v>
      </c>
      <c r="E20" s="63">
        <v>46044</v>
      </c>
      <c r="F20" s="38">
        <v>52</v>
      </c>
      <c r="G20" s="38">
        <v>104000</v>
      </c>
      <c r="H20" s="38">
        <v>12480</v>
      </c>
      <c r="I20" s="38">
        <v>4992</v>
      </c>
      <c r="J20" s="38">
        <v>1248</v>
      </c>
      <c r="K20" s="38">
        <v>1248</v>
      </c>
      <c r="L20" s="38">
        <v>4992</v>
      </c>
      <c r="M20" s="64" t="s">
        <v>381</v>
      </c>
    </row>
    <row r="21" s="5" customFormat="1" ht="35" customHeight="1" spans="1:14">
      <c r="A21" s="36">
        <v>14</v>
      </c>
      <c r="B21" s="36" t="s">
        <v>214</v>
      </c>
      <c r="C21" s="36" t="s">
        <v>382</v>
      </c>
      <c r="D21" s="36" t="s">
        <v>383</v>
      </c>
      <c r="E21" s="63">
        <v>46031</v>
      </c>
      <c r="F21" s="38">
        <v>70</v>
      </c>
      <c r="G21" s="38">
        <v>140000</v>
      </c>
      <c r="H21" s="38">
        <v>16800</v>
      </c>
      <c r="I21" s="38">
        <v>6720</v>
      </c>
      <c r="J21" s="38">
        <v>1680</v>
      </c>
      <c r="K21" s="38">
        <v>1680</v>
      </c>
      <c r="L21" s="38">
        <v>6720</v>
      </c>
      <c r="M21" s="64" t="s">
        <v>384</v>
      </c>
    </row>
    <row r="22" s="5" customFormat="1" ht="35" customHeight="1" spans="1:14">
      <c r="A22" s="36">
        <v>15</v>
      </c>
      <c r="B22" s="36" t="s">
        <v>270</v>
      </c>
      <c r="C22" s="36" t="s">
        <v>385</v>
      </c>
      <c r="D22" s="36" t="s">
        <v>386</v>
      </c>
      <c r="E22" s="63">
        <v>46053</v>
      </c>
      <c r="F22" s="38">
        <v>71</v>
      </c>
      <c r="G22" s="38">
        <v>142000</v>
      </c>
      <c r="H22" s="38">
        <v>17040</v>
      </c>
      <c r="I22" s="38">
        <v>6816</v>
      </c>
      <c r="J22" s="38">
        <v>1704</v>
      </c>
      <c r="K22" s="38">
        <v>1704</v>
      </c>
      <c r="L22" s="38">
        <v>6816</v>
      </c>
      <c r="M22" s="64" t="s">
        <v>387</v>
      </c>
    </row>
    <row r="23" ht="80" customHeight="1" spans="1:14">
      <c r="A23" s="41" t="s">
        <v>342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5"/>
    </row>
    <row r="24" ht="30" customHeight="1" spans="1:14">
      <c r="A24" s="65"/>
      <c r="B24" s="65"/>
      <c r="C24" s="65"/>
      <c r="D24" s="52"/>
      <c r="E24" s="52"/>
      <c r="F24" s="52"/>
      <c r="G24" s="52"/>
      <c r="H24" s="52"/>
      <c r="I24" s="52"/>
      <c r="J24" s="52"/>
      <c r="K24" s="52"/>
      <c r="L24" s="52"/>
    </row>
    <row r="25" ht="30" customHeight="1" spans="1:14">
      <c r="A25" s="65"/>
      <c r="B25" s="65"/>
      <c r="C25" s="65"/>
      <c r="D25" s="52"/>
      <c r="E25" s="52"/>
      <c r="F25" s="52"/>
      <c r="G25" s="52"/>
      <c r="H25" s="52"/>
      <c r="I25" s="52"/>
      <c r="J25" s="52"/>
      <c r="K25" s="52"/>
      <c r="L25" s="52"/>
    </row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</sheetData>
  <mergeCells count="15">
    <mergeCell ref="A2:M2"/>
    <mergeCell ref="I4:L4"/>
    <mergeCell ref="A6:H6"/>
    <mergeCell ref="I6:K6"/>
    <mergeCell ref="A7:E7"/>
    <mergeCell ref="A23:M2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0"/>
  <sheetViews>
    <sheetView workbookViewId="0">
      <selection activeCell="D15" sqref="D15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4">
      <c r="A1" s="7" t="s">
        <v>388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389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324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56880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 t="shared" ref="F7:L7" si="0">SUM(F8:F10)</f>
        <v>395</v>
      </c>
      <c r="G7" s="33">
        <f t="shared" si="0"/>
        <v>790000</v>
      </c>
      <c r="H7" s="33">
        <f t="shared" si="0"/>
        <v>94800</v>
      </c>
      <c r="I7" s="33">
        <f t="shared" si="0"/>
        <v>37920</v>
      </c>
      <c r="J7" s="33">
        <f t="shared" si="0"/>
        <v>9480</v>
      </c>
      <c r="K7" s="33">
        <f t="shared" si="0"/>
        <v>9480</v>
      </c>
      <c r="L7" s="33">
        <f t="shared" si="0"/>
        <v>37920</v>
      </c>
      <c r="M7" s="34" t="s">
        <v>390</v>
      </c>
    </row>
    <row r="8" s="5" customFormat="1" ht="35" customHeight="1" spans="1:14">
      <c r="A8" s="36">
        <v>31</v>
      </c>
      <c r="B8" s="36" t="s">
        <v>391</v>
      </c>
      <c r="C8" s="37" t="s">
        <v>392</v>
      </c>
      <c r="D8" s="36" t="s">
        <v>393</v>
      </c>
      <c r="E8" s="36" t="s">
        <v>340</v>
      </c>
      <c r="F8" s="38">
        <v>130</v>
      </c>
      <c r="G8" s="38">
        <v>260000</v>
      </c>
      <c r="H8" s="38">
        <v>31200</v>
      </c>
      <c r="I8" s="38">
        <v>12480</v>
      </c>
      <c r="J8" s="38">
        <v>3120</v>
      </c>
      <c r="K8" s="38">
        <v>3120</v>
      </c>
      <c r="L8" s="38">
        <v>12480</v>
      </c>
      <c r="M8" s="39" t="s">
        <v>394</v>
      </c>
    </row>
    <row r="9" s="5" customFormat="1" ht="35" customHeight="1" spans="1:14">
      <c r="A9" s="36">
        <v>32</v>
      </c>
      <c r="B9" s="36" t="s">
        <v>391</v>
      </c>
      <c r="C9" s="36" t="s">
        <v>392</v>
      </c>
      <c r="D9" s="36" t="s">
        <v>395</v>
      </c>
      <c r="E9" s="36" t="s">
        <v>340</v>
      </c>
      <c r="F9" s="38">
        <v>165</v>
      </c>
      <c r="G9" s="38">
        <v>330000</v>
      </c>
      <c r="H9" s="38">
        <v>39600</v>
      </c>
      <c r="I9" s="38">
        <v>15840</v>
      </c>
      <c r="J9" s="38">
        <v>3960</v>
      </c>
      <c r="K9" s="38">
        <v>3960</v>
      </c>
      <c r="L9" s="38">
        <v>15840</v>
      </c>
      <c r="M9" s="39" t="s">
        <v>394</v>
      </c>
    </row>
    <row r="10" s="5" customFormat="1" ht="35" customHeight="1" spans="1:14">
      <c r="A10" s="36">
        <v>33</v>
      </c>
      <c r="B10" s="36" t="s">
        <v>391</v>
      </c>
      <c r="C10" s="36" t="s">
        <v>392</v>
      </c>
      <c r="D10" s="36" t="s">
        <v>396</v>
      </c>
      <c r="E10" s="36" t="s">
        <v>340</v>
      </c>
      <c r="F10" s="38">
        <v>100</v>
      </c>
      <c r="G10" s="38">
        <v>200000</v>
      </c>
      <c r="H10" s="38">
        <v>24000</v>
      </c>
      <c r="I10" s="38">
        <v>9600</v>
      </c>
      <c r="J10" s="38">
        <v>2400</v>
      </c>
      <c r="K10" s="38">
        <v>2400</v>
      </c>
      <c r="L10" s="38">
        <v>9600</v>
      </c>
      <c r="M10" s="39" t="s">
        <v>394</v>
      </c>
    </row>
    <row r="11" ht="80" customHeight="1" spans="1:14">
      <c r="A11" s="41" t="s">
        <v>342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5"/>
    </row>
    <row r="12" ht="35" customHeight="1" spans="1:14">
      <c r="F12" s="43"/>
      <c r="G12" s="43"/>
      <c r="H12" s="43"/>
      <c r="I12" s="43"/>
    </row>
    <row r="13" ht="61" customHeight="1" spans="1:14">
      <c r="A13" s="44"/>
      <c r="B13" s="44"/>
      <c r="C13" s="44"/>
      <c r="D13" s="45" t="s">
        <v>297</v>
      </c>
      <c r="E13" s="45"/>
      <c r="F13" s="45"/>
      <c r="G13" s="45"/>
      <c r="H13" s="45"/>
      <c r="I13" s="45"/>
      <c r="J13" s="45" t="s">
        <v>298</v>
      </c>
      <c r="K13" s="45"/>
      <c r="L13" s="45"/>
    </row>
    <row r="14" ht="30" customHeight="1" spans="1:14">
      <c r="A14" s="44"/>
      <c r="B14" s="44"/>
      <c r="C14" s="44"/>
      <c r="D14" s="45" t="s">
        <v>299</v>
      </c>
      <c r="E14" s="45"/>
      <c r="F14" s="45"/>
      <c r="G14" s="45"/>
      <c r="H14" s="45"/>
      <c r="I14" s="45"/>
      <c r="J14" s="45" t="s">
        <v>300</v>
      </c>
      <c r="K14" s="45"/>
      <c r="L14" s="45"/>
    </row>
    <row r="15" ht="30" customHeight="1" spans="1:14">
      <c r="A15" s="44"/>
      <c r="B15" s="44"/>
      <c r="C15" s="44"/>
      <c r="D15" s="46" t="s">
        <v>343</v>
      </c>
      <c r="E15" s="47"/>
      <c r="F15" s="47"/>
      <c r="G15" s="48"/>
      <c r="H15" s="48"/>
      <c r="I15" s="48"/>
      <c r="J15" s="48" t="s">
        <v>302</v>
      </c>
      <c r="K15" s="48"/>
      <c r="L15" s="45"/>
    </row>
    <row r="16" ht="30" customHeight="1" spans="1:14">
      <c r="A16" s="49"/>
      <c r="B16" s="49"/>
      <c r="C16" s="49"/>
      <c r="D16" s="3"/>
      <c r="E16" s="3"/>
      <c r="F16" s="3"/>
      <c r="G16" s="3"/>
      <c r="H16" s="3"/>
      <c r="I16" s="3"/>
      <c r="J16" s="3"/>
      <c r="K16" s="3"/>
      <c r="L16" s="3"/>
    </row>
    <row r="17" ht="30" customHeight="1" spans="1:12">
      <c r="A17" s="49"/>
      <c r="B17" s="49"/>
      <c r="C17" s="49"/>
      <c r="D17" s="3"/>
      <c r="E17" s="3"/>
      <c r="F17" s="3"/>
      <c r="G17" s="3"/>
      <c r="H17" s="3"/>
      <c r="I17" s="3"/>
      <c r="J17" s="3"/>
      <c r="K17" s="3"/>
      <c r="L17" s="3"/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sortState ref="C8:L10">
    <sortCondition ref="D8:D10"/>
  </sortState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82"/>
  <sheetViews>
    <sheetView workbookViewId="0">
      <selection activeCell="V7" sqref="V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hidden="1" customWidth="1"/>
    <col min="4" max="4" width="29.5714285714286" style="2" hidden="1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22">
      <c r="A1" s="7" t="s">
        <v>388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22">
      <c r="A2" s="12" t="s">
        <v>389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22">
      <c r="A3" s="14" t="s">
        <v>324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22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22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22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842491.08</v>
      </c>
      <c r="J6" s="22"/>
      <c r="K6" s="23"/>
      <c r="L6" s="27" t="s">
        <v>19</v>
      </c>
      <c r="M6" s="32" t="s">
        <v>19</v>
      </c>
      <c r="S6" s="5" t="s">
        <v>397</v>
      </c>
      <c r="T6" s="5" t="s">
        <v>306</v>
      </c>
      <c r="U6" s="5" t="s">
        <v>305</v>
      </c>
    </row>
    <row r="7" s="5" customFormat="1" ht="42" customHeight="1" spans="1:22">
      <c r="A7" s="29" t="s">
        <v>20</v>
      </c>
      <c r="B7" s="30"/>
      <c r="C7" s="30"/>
      <c r="D7" s="30"/>
      <c r="E7" s="31"/>
      <c r="F7" s="33">
        <f t="shared" ref="F7:L7" si="0">SUM(F8:F52)</f>
        <v>7618.15</v>
      </c>
      <c r="G7" s="33">
        <f t="shared" si="0"/>
        <v>11701265</v>
      </c>
      <c r="H7" s="33">
        <f t="shared" si="0"/>
        <v>1404151.8</v>
      </c>
      <c r="I7" s="33">
        <f t="shared" si="0"/>
        <v>561660.72</v>
      </c>
      <c r="J7" s="33">
        <f t="shared" si="0"/>
        <v>140415.18</v>
      </c>
      <c r="K7" s="33">
        <f t="shared" si="0"/>
        <v>140415.18</v>
      </c>
      <c r="L7" s="33">
        <f t="shared" si="0"/>
        <v>561660.72</v>
      </c>
      <c r="M7" s="34" t="s">
        <v>390</v>
      </c>
      <c r="S7" s="35">
        <f>SUBTOTAL(9,S8:S52)</f>
        <v>19</v>
      </c>
      <c r="T7" s="35">
        <f>SUBTOTAL(9,T8:T52)</f>
        <v>7028.27</v>
      </c>
      <c r="U7" s="35">
        <f>SUBTOTAL(9,U8:U52)</f>
        <v>570.88</v>
      </c>
      <c r="V7" s="5" t="str">
        <f>"第二季度共承保"&amp;S6&amp;S7&amp;"亩"&amp;"、"&amp;T6&amp;T7&amp;"亩"&amp;"、"&amp;U6&amp;U7&amp;"亩"</f>
        <v>第二季度共承保露地叶菜19亩、露地茎菜7028.27亩、露地果菜570.88亩</v>
      </c>
    </row>
    <row r="8" s="5" customFormat="1" ht="35" customHeight="1" spans="1:22">
      <c r="A8" s="36">
        <v>1</v>
      </c>
      <c r="B8" s="36" t="s">
        <v>21</v>
      </c>
      <c r="C8" s="37" t="s">
        <v>26</v>
      </c>
      <c r="D8" s="36" t="s">
        <v>398</v>
      </c>
      <c r="E8" s="36" t="s">
        <v>399</v>
      </c>
      <c r="F8" s="38">
        <v>24</v>
      </c>
      <c r="G8" s="38">
        <v>48000</v>
      </c>
      <c r="H8" s="38">
        <v>5760</v>
      </c>
      <c r="I8" s="38">
        <v>2304</v>
      </c>
      <c r="J8" s="38">
        <v>576</v>
      </c>
      <c r="K8" s="38">
        <v>576</v>
      </c>
      <c r="L8" s="38">
        <v>2304</v>
      </c>
      <c r="M8" s="39" t="s">
        <v>400</v>
      </c>
      <c r="O8" s="5" t="s">
        <v>305</v>
      </c>
      <c r="P8" s="5" t="s">
        <v>401</v>
      </c>
      <c r="U8" s="40">
        <v>24</v>
      </c>
    </row>
    <row r="9" s="5" customFormat="1" ht="35" customHeight="1" spans="1:22">
      <c r="A9" s="36">
        <v>2</v>
      </c>
      <c r="B9" s="36" t="s">
        <v>21</v>
      </c>
      <c r="C9" s="37" t="s">
        <v>26</v>
      </c>
      <c r="D9" s="36" t="s">
        <v>402</v>
      </c>
      <c r="E9" s="36" t="s">
        <v>403</v>
      </c>
      <c r="F9" s="38">
        <v>36</v>
      </c>
      <c r="G9" s="38">
        <v>72000</v>
      </c>
      <c r="H9" s="38">
        <v>8640</v>
      </c>
      <c r="I9" s="38">
        <v>3456</v>
      </c>
      <c r="J9" s="38">
        <v>864</v>
      </c>
      <c r="K9" s="38">
        <v>864</v>
      </c>
      <c r="L9" s="38">
        <v>3456</v>
      </c>
      <c r="M9" s="39" t="s">
        <v>404</v>
      </c>
      <c r="O9" s="5" t="s">
        <v>305</v>
      </c>
      <c r="P9" s="5" t="s">
        <v>405</v>
      </c>
      <c r="U9" s="40">
        <v>36</v>
      </c>
    </row>
    <row r="10" s="5" customFormat="1" ht="35" customHeight="1" spans="1:22">
      <c r="A10" s="36">
        <v>3</v>
      </c>
      <c r="B10" s="36" t="s">
        <v>34</v>
      </c>
      <c r="C10" s="37" t="s">
        <v>406</v>
      </c>
      <c r="D10" s="36" t="s">
        <v>407</v>
      </c>
      <c r="E10" s="36" t="s">
        <v>408</v>
      </c>
      <c r="F10" s="38">
        <v>101.25</v>
      </c>
      <c r="G10" s="38">
        <v>151875</v>
      </c>
      <c r="H10" s="38">
        <v>18225</v>
      </c>
      <c r="I10" s="38">
        <v>7290</v>
      </c>
      <c r="J10" s="38">
        <v>1822.5</v>
      </c>
      <c r="K10" s="38">
        <v>1822.5</v>
      </c>
      <c r="L10" s="38">
        <v>7290</v>
      </c>
      <c r="M10" s="39" t="s">
        <v>409</v>
      </c>
      <c r="O10" s="5" t="s">
        <v>306</v>
      </c>
      <c r="P10" s="5" t="s">
        <v>315</v>
      </c>
      <c r="Q10" s="5" t="str">
        <f>O10&amp;P10&amp;F10&amp;"亩"</f>
        <v>露地茎菜莲藕101.25亩</v>
      </c>
      <c r="T10" s="40">
        <v>101.25</v>
      </c>
    </row>
    <row r="11" s="5" customFormat="1" ht="35" customHeight="1" spans="1:22">
      <c r="A11" s="36">
        <v>4</v>
      </c>
      <c r="B11" s="36" t="s">
        <v>34</v>
      </c>
      <c r="C11" s="37" t="s">
        <v>406</v>
      </c>
      <c r="D11" s="36" t="s">
        <v>410</v>
      </c>
      <c r="E11" s="36" t="s">
        <v>408</v>
      </c>
      <c r="F11" s="38">
        <v>191.25</v>
      </c>
      <c r="G11" s="38">
        <v>286875</v>
      </c>
      <c r="H11" s="38">
        <v>34425</v>
      </c>
      <c r="I11" s="38">
        <v>13770</v>
      </c>
      <c r="J11" s="38">
        <v>3442.5</v>
      </c>
      <c r="K11" s="38">
        <v>3442.5</v>
      </c>
      <c r="L11" s="38">
        <v>13770</v>
      </c>
      <c r="M11" s="39" t="s">
        <v>411</v>
      </c>
      <c r="O11" s="5" t="s">
        <v>306</v>
      </c>
      <c r="P11" s="5" t="s">
        <v>315</v>
      </c>
      <c r="Q11" s="5" t="str">
        <f t="shared" ref="Q11:Q16" si="1">O11&amp;P11&amp;F11&amp;"亩"</f>
        <v>露地茎菜莲藕191.25亩</v>
      </c>
      <c r="T11" s="40">
        <v>191.25</v>
      </c>
    </row>
    <row r="12" s="5" customFormat="1" ht="35" customHeight="1" spans="1:22">
      <c r="A12" s="36">
        <v>5</v>
      </c>
      <c r="B12" s="36" t="s">
        <v>34</v>
      </c>
      <c r="C12" s="37" t="s">
        <v>412</v>
      </c>
      <c r="D12" s="36" t="s">
        <v>413</v>
      </c>
      <c r="E12" s="36" t="s">
        <v>408</v>
      </c>
      <c r="F12" s="38">
        <v>207</v>
      </c>
      <c r="G12" s="38">
        <v>310500</v>
      </c>
      <c r="H12" s="38">
        <v>37260</v>
      </c>
      <c r="I12" s="38">
        <v>14904</v>
      </c>
      <c r="J12" s="38">
        <v>3726</v>
      </c>
      <c r="K12" s="38">
        <v>3726</v>
      </c>
      <c r="L12" s="38">
        <v>14904</v>
      </c>
      <c r="M12" s="39" t="s">
        <v>414</v>
      </c>
      <c r="O12" s="5" t="s">
        <v>306</v>
      </c>
      <c r="P12" s="5" t="s">
        <v>315</v>
      </c>
      <c r="Q12" s="5" t="str">
        <f t="shared" si="1"/>
        <v>露地茎菜莲藕207亩</v>
      </c>
      <c r="T12" s="40">
        <v>207</v>
      </c>
    </row>
    <row r="13" s="5" customFormat="1" ht="35" customHeight="1" spans="1:22">
      <c r="A13" s="36">
        <v>6</v>
      </c>
      <c r="B13" s="36" t="s">
        <v>34</v>
      </c>
      <c r="C13" s="37" t="s">
        <v>412</v>
      </c>
      <c r="D13" s="36" t="s">
        <v>415</v>
      </c>
      <c r="E13" s="36" t="s">
        <v>408</v>
      </c>
      <c r="F13" s="38">
        <v>76</v>
      </c>
      <c r="G13" s="38">
        <v>114000</v>
      </c>
      <c r="H13" s="38">
        <v>13680</v>
      </c>
      <c r="I13" s="38">
        <v>5472</v>
      </c>
      <c r="J13" s="38">
        <v>1368</v>
      </c>
      <c r="K13" s="38">
        <v>1368</v>
      </c>
      <c r="L13" s="38">
        <v>5472</v>
      </c>
      <c r="M13" s="39" t="s">
        <v>416</v>
      </c>
      <c r="O13" s="5" t="s">
        <v>306</v>
      </c>
      <c r="P13" s="5" t="s">
        <v>315</v>
      </c>
      <c r="Q13" s="5" t="str">
        <f t="shared" si="1"/>
        <v>露地茎菜莲藕76亩</v>
      </c>
      <c r="T13" s="40">
        <v>76</v>
      </c>
    </row>
    <row r="14" s="5" customFormat="1" ht="35" customHeight="1" spans="1:22">
      <c r="A14" s="36">
        <v>7</v>
      </c>
      <c r="B14" s="36" t="s">
        <v>41</v>
      </c>
      <c r="C14" s="37" t="s">
        <v>417</v>
      </c>
      <c r="D14" s="36" t="s">
        <v>418</v>
      </c>
      <c r="E14" s="36" t="s">
        <v>399</v>
      </c>
      <c r="F14" s="38">
        <v>19</v>
      </c>
      <c r="G14" s="38">
        <v>17100</v>
      </c>
      <c r="H14" s="38">
        <v>2052</v>
      </c>
      <c r="I14" s="38">
        <v>820.8</v>
      </c>
      <c r="J14" s="38">
        <v>205.2</v>
      </c>
      <c r="K14" s="38">
        <v>205.2</v>
      </c>
      <c r="L14" s="38">
        <v>820.8</v>
      </c>
      <c r="M14" s="39" t="s">
        <v>349</v>
      </c>
      <c r="O14" s="5" t="s">
        <v>397</v>
      </c>
      <c r="P14" s="5" t="s">
        <v>419</v>
      </c>
      <c r="Q14" s="5" t="str">
        <f t="shared" si="1"/>
        <v>露地叶菜番薯叶19亩</v>
      </c>
      <c r="S14" s="5">
        <v>19</v>
      </c>
    </row>
    <row r="15" s="5" customFormat="1" ht="35" customHeight="1" spans="1:22">
      <c r="A15" s="36">
        <v>8</v>
      </c>
      <c r="B15" s="36" t="s">
        <v>41</v>
      </c>
      <c r="C15" s="37" t="s">
        <v>417</v>
      </c>
      <c r="D15" s="36" t="s">
        <v>420</v>
      </c>
      <c r="E15" s="36" t="s">
        <v>399</v>
      </c>
      <c r="F15" s="38">
        <v>40</v>
      </c>
      <c r="G15" s="38">
        <v>80000</v>
      </c>
      <c r="H15" s="38">
        <v>9600</v>
      </c>
      <c r="I15" s="38">
        <v>3840</v>
      </c>
      <c r="J15" s="38">
        <v>960</v>
      </c>
      <c r="K15" s="38">
        <v>960</v>
      </c>
      <c r="L15" s="38">
        <v>3840</v>
      </c>
      <c r="M15" s="39" t="s">
        <v>421</v>
      </c>
      <c r="O15" s="5" t="s">
        <v>305</v>
      </c>
      <c r="P15" s="5" t="s">
        <v>307</v>
      </c>
      <c r="Q15" s="5" t="str">
        <f t="shared" si="1"/>
        <v>露地果菜辣椒40亩</v>
      </c>
      <c r="U15" s="40">
        <v>40</v>
      </c>
    </row>
    <row r="16" s="5" customFormat="1" ht="35" customHeight="1" spans="1:22">
      <c r="A16" s="36">
        <v>9</v>
      </c>
      <c r="B16" s="36" t="s">
        <v>41</v>
      </c>
      <c r="C16" s="37" t="s">
        <v>422</v>
      </c>
      <c r="D16" s="36" t="s">
        <v>423</v>
      </c>
      <c r="E16" s="36" t="s">
        <v>424</v>
      </c>
      <c r="F16" s="38">
        <v>22.4</v>
      </c>
      <c r="G16" s="38">
        <v>44800</v>
      </c>
      <c r="H16" s="38">
        <v>5376</v>
      </c>
      <c r="I16" s="38">
        <v>2150.4</v>
      </c>
      <c r="J16" s="38">
        <v>537.6</v>
      </c>
      <c r="K16" s="38">
        <v>537.6</v>
      </c>
      <c r="L16" s="38">
        <v>2150.4</v>
      </c>
      <c r="M16" s="39" t="s">
        <v>425</v>
      </c>
      <c r="O16" s="5" t="s">
        <v>305</v>
      </c>
      <c r="P16" s="5" t="s">
        <v>312</v>
      </c>
      <c r="Q16" s="5" t="str">
        <f t="shared" si="1"/>
        <v>露地果菜苦瓜22.4亩</v>
      </c>
      <c r="U16" s="40">
        <v>22.4</v>
      </c>
    </row>
    <row r="17" s="5" customFormat="1" ht="35" customHeight="1" spans="1:21">
      <c r="A17" s="36">
        <v>10</v>
      </c>
      <c r="B17" s="36" t="s">
        <v>106</v>
      </c>
      <c r="C17" s="37" t="s">
        <v>426</v>
      </c>
      <c r="D17" s="36" t="s">
        <v>427</v>
      </c>
      <c r="E17" s="36" t="s">
        <v>428</v>
      </c>
      <c r="F17" s="38">
        <v>30</v>
      </c>
      <c r="G17" s="38">
        <v>60000</v>
      </c>
      <c r="H17" s="38">
        <v>7200</v>
      </c>
      <c r="I17" s="38">
        <v>2880</v>
      </c>
      <c r="J17" s="38">
        <v>720</v>
      </c>
      <c r="K17" s="38">
        <v>720</v>
      </c>
      <c r="L17" s="38">
        <v>2880</v>
      </c>
      <c r="M17" s="39" t="s">
        <v>429</v>
      </c>
      <c r="O17" s="5" t="s">
        <v>305</v>
      </c>
      <c r="P17" s="5" t="s">
        <v>430</v>
      </c>
      <c r="U17" s="40">
        <v>30</v>
      </c>
    </row>
    <row r="18" s="5" customFormat="1" ht="35" customHeight="1" spans="1:21">
      <c r="A18" s="36">
        <v>11</v>
      </c>
      <c r="B18" s="36" t="s">
        <v>116</v>
      </c>
      <c r="C18" s="37" t="s">
        <v>431</v>
      </c>
      <c r="D18" s="36" t="s">
        <v>432</v>
      </c>
      <c r="E18" s="36" t="s">
        <v>433</v>
      </c>
      <c r="F18" s="38">
        <v>14</v>
      </c>
      <c r="G18" s="38">
        <v>28000</v>
      </c>
      <c r="H18" s="38">
        <v>3360</v>
      </c>
      <c r="I18" s="38">
        <v>1344</v>
      </c>
      <c r="J18" s="38">
        <v>336</v>
      </c>
      <c r="K18" s="38">
        <v>336</v>
      </c>
      <c r="L18" s="38">
        <v>1344</v>
      </c>
      <c r="M18" s="39" t="s">
        <v>434</v>
      </c>
      <c r="O18" s="5" t="s">
        <v>305</v>
      </c>
      <c r="P18" s="5" t="s">
        <v>313</v>
      </c>
      <c r="Q18" s="5" t="str">
        <f t="shared" ref="Q18:Q26" si="2">O18&amp;P18&amp;F18&amp;"亩"</f>
        <v>露地果菜茄子14亩</v>
      </c>
      <c r="U18" s="40">
        <v>14</v>
      </c>
    </row>
    <row r="19" s="5" customFormat="1" ht="35" customHeight="1" spans="1:21">
      <c r="A19" s="36">
        <v>12</v>
      </c>
      <c r="B19" s="36" t="s">
        <v>116</v>
      </c>
      <c r="C19" s="37" t="s">
        <v>431</v>
      </c>
      <c r="D19" s="36" t="s">
        <v>435</v>
      </c>
      <c r="E19" s="36" t="s">
        <v>433</v>
      </c>
      <c r="F19" s="38">
        <v>18</v>
      </c>
      <c r="G19" s="38">
        <v>36000</v>
      </c>
      <c r="H19" s="38">
        <v>4320</v>
      </c>
      <c r="I19" s="38">
        <v>1728</v>
      </c>
      <c r="J19" s="38">
        <v>432</v>
      </c>
      <c r="K19" s="38">
        <v>432</v>
      </c>
      <c r="L19" s="38">
        <v>1728</v>
      </c>
      <c r="M19" s="39" t="s">
        <v>436</v>
      </c>
      <c r="O19" s="5" t="s">
        <v>305</v>
      </c>
      <c r="P19" s="5" t="s">
        <v>437</v>
      </c>
      <c r="Q19" s="5" t="str">
        <f t="shared" si="2"/>
        <v>露地果菜白瓜18亩</v>
      </c>
      <c r="U19" s="40">
        <v>18</v>
      </c>
    </row>
    <row r="20" s="5" customFormat="1" ht="35" customHeight="1" spans="1:21">
      <c r="A20" s="36">
        <v>13</v>
      </c>
      <c r="B20" s="36" t="s">
        <v>116</v>
      </c>
      <c r="C20" s="37" t="s">
        <v>438</v>
      </c>
      <c r="D20" s="36" t="s">
        <v>439</v>
      </c>
      <c r="E20" s="36" t="s">
        <v>440</v>
      </c>
      <c r="F20" s="38">
        <v>86</v>
      </c>
      <c r="G20" s="38">
        <v>129000</v>
      </c>
      <c r="H20" s="38">
        <v>15480</v>
      </c>
      <c r="I20" s="38">
        <v>6192</v>
      </c>
      <c r="J20" s="38">
        <v>1548</v>
      </c>
      <c r="K20" s="38">
        <v>1548</v>
      </c>
      <c r="L20" s="38">
        <v>6192</v>
      </c>
      <c r="M20" s="39" t="s">
        <v>441</v>
      </c>
      <c r="O20" s="5" t="s">
        <v>306</v>
      </c>
      <c r="P20" s="5" t="s">
        <v>315</v>
      </c>
      <c r="Q20" s="5" t="str">
        <f t="shared" si="2"/>
        <v>露地茎菜莲藕86亩</v>
      </c>
      <c r="T20" s="40">
        <v>86</v>
      </c>
    </row>
    <row r="21" s="5" customFormat="1" ht="35" customHeight="1" spans="1:21">
      <c r="A21" s="36">
        <v>14</v>
      </c>
      <c r="B21" s="36" t="s">
        <v>116</v>
      </c>
      <c r="C21" s="37" t="s">
        <v>442</v>
      </c>
      <c r="D21" s="36" t="s">
        <v>443</v>
      </c>
      <c r="E21" s="36" t="s">
        <v>444</v>
      </c>
      <c r="F21" s="38">
        <v>39.98</v>
      </c>
      <c r="G21" s="38">
        <v>79960</v>
      </c>
      <c r="H21" s="38">
        <v>9595.2</v>
      </c>
      <c r="I21" s="38">
        <v>3838.08</v>
      </c>
      <c r="J21" s="38">
        <v>959.52</v>
      </c>
      <c r="K21" s="38">
        <v>959.52</v>
      </c>
      <c r="L21" s="38">
        <v>3838.08</v>
      </c>
      <c r="M21" s="39" t="s">
        <v>445</v>
      </c>
      <c r="O21" s="5" t="s">
        <v>305</v>
      </c>
      <c r="P21" s="5" t="s">
        <v>310</v>
      </c>
      <c r="Q21" s="5" t="str">
        <f t="shared" si="2"/>
        <v>露地果菜南瓜39.98亩</v>
      </c>
      <c r="U21" s="40">
        <v>39.98</v>
      </c>
    </row>
    <row r="22" s="5" customFormat="1" ht="35" customHeight="1" spans="1:21">
      <c r="A22" s="36">
        <v>15</v>
      </c>
      <c r="B22" s="36" t="s">
        <v>116</v>
      </c>
      <c r="C22" s="37" t="s">
        <v>446</v>
      </c>
      <c r="D22" s="36" t="s">
        <v>447</v>
      </c>
      <c r="E22" s="36" t="s">
        <v>448</v>
      </c>
      <c r="F22" s="38">
        <v>40</v>
      </c>
      <c r="G22" s="38">
        <v>80000</v>
      </c>
      <c r="H22" s="38">
        <v>9600</v>
      </c>
      <c r="I22" s="38">
        <v>3840</v>
      </c>
      <c r="J22" s="38">
        <v>960</v>
      </c>
      <c r="K22" s="38">
        <v>960</v>
      </c>
      <c r="L22" s="38">
        <v>3840</v>
      </c>
      <c r="M22" s="39" t="s">
        <v>372</v>
      </c>
      <c r="O22" s="5" t="s">
        <v>305</v>
      </c>
      <c r="P22" s="5" t="s">
        <v>310</v>
      </c>
      <c r="Q22" s="5" t="str">
        <f t="shared" si="2"/>
        <v>露地果菜南瓜40亩</v>
      </c>
      <c r="U22" s="40">
        <v>40</v>
      </c>
    </row>
    <row r="23" s="5" customFormat="1" ht="35" customHeight="1" spans="1:21">
      <c r="A23" s="36">
        <v>16</v>
      </c>
      <c r="B23" s="36" t="s">
        <v>214</v>
      </c>
      <c r="C23" s="37" t="s">
        <v>215</v>
      </c>
      <c r="D23" s="36" t="s">
        <v>449</v>
      </c>
      <c r="E23" s="36" t="s">
        <v>450</v>
      </c>
      <c r="F23" s="38">
        <v>301</v>
      </c>
      <c r="G23" s="38">
        <v>451500</v>
      </c>
      <c r="H23" s="38">
        <v>54180</v>
      </c>
      <c r="I23" s="38">
        <v>21672</v>
      </c>
      <c r="J23" s="38">
        <v>5418</v>
      </c>
      <c r="K23" s="38">
        <v>5418</v>
      </c>
      <c r="L23" s="38">
        <v>21672</v>
      </c>
      <c r="M23" s="39" t="s">
        <v>451</v>
      </c>
      <c r="O23" s="5" t="s">
        <v>306</v>
      </c>
      <c r="P23" s="5" t="s">
        <v>315</v>
      </c>
      <c r="Q23" s="5" t="str">
        <f t="shared" si="2"/>
        <v>露地茎菜莲藕301亩</v>
      </c>
      <c r="T23" s="40">
        <v>301</v>
      </c>
    </row>
    <row r="24" s="5" customFormat="1" ht="35" customHeight="1" spans="1:21">
      <c r="A24" s="36">
        <v>17</v>
      </c>
      <c r="B24" s="36" t="s">
        <v>214</v>
      </c>
      <c r="C24" s="37" t="s">
        <v>215</v>
      </c>
      <c r="D24" s="36" t="s">
        <v>452</v>
      </c>
      <c r="E24" s="36" t="s">
        <v>450</v>
      </c>
      <c r="F24" s="38">
        <v>1029</v>
      </c>
      <c r="G24" s="38">
        <v>1543500</v>
      </c>
      <c r="H24" s="38">
        <v>185220</v>
      </c>
      <c r="I24" s="38">
        <v>74088</v>
      </c>
      <c r="J24" s="38">
        <v>18522</v>
      </c>
      <c r="K24" s="38">
        <v>18522</v>
      </c>
      <c r="L24" s="38">
        <v>74088</v>
      </c>
      <c r="M24" s="39" t="s">
        <v>219</v>
      </c>
      <c r="O24" s="5" t="s">
        <v>306</v>
      </c>
      <c r="P24" s="5" t="s">
        <v>315</v>
      </c>
      <c r="Q24" s="5" t="str">
        <f t="shared" si="2"/>
        <v>露地茎菜莲藕1029亩</v>
      </c>
      <c r="T24" s="40">
        <v>1029</v>
      </c>
    </row>
    <row r="25" s="5" customFormat="1" ht="35" customHeight="1" spans="1:21">
      <c r="A25" s="36">
        <v>18</v>
      </c>
      <c r="B25" s="36" t="s">
        <v>214</v>
      </c>
      <c r="C25" s="37" t="s">
        <v>215</v>
      </c>
      <c r="D25" s="36" t="s">
        <v>453</v>
      </c>
      <c r="E25" s="36" t="s">
        <v>450</v>
      </c>
      <c r="F25" s="38">
        <v>261</v>
      </c>
      <c r="G25" s="38">
        <v>391500</v>
      </c>
      <c r="H25" s="38">
        <v>46980</v>
      </c>
      <c r="I25" s="38">
        <v>18792</v>
      </c>
      <c r="J25" s="38">
        <v>4698</v>
      </c>
      <c r="K25" s="38">
        <v>4698</v>
      </c>
      <c r="L25" s="38">
        <v>18792</v>
      </c>
      <c r="M25" s="39" t="s">
        <v>454</v>
      </c>
      <c r="O25" s="5" t="s">
        <v>306</v>
      </c>
      <c r="P25" s="5" t="s">
        <v>315</v>
      </c>
      <c r="Q25" s="5" t="str">
        <f t="shared" si="2"/>
        <v>露地茎菜莲藕261亩</v>
      </c>
      <c r="T25" s="40">
        <v>261</v>
      </c>
    </row>
    <row r="26" s="5" customFormat="1" ht="35" customHeight="1" spans="1:21">
      <c r="A26" s="36">
        <v>19</v>
      </c>
      <c r="B26" s="36" t="s">
        <v>222</v>
      </c>
      <c r="C26" s="37" t="s">
        <v>455</v>
      </c>
      <c r="D26" s="36" t="s">
        <v>456</v>
      </c>
      <c r="E26" s="36" t="s">
        <v>428</v>
      </c>
      <c r="F26" s="38">
        <v>16.5</v>
      </c>
      <c r="G26" s="38">
        <v>33000</v>
      </c>
      <c r="H26" s="38">
        <v>3960</v>
      </c>
      <c r="I26" s="38">
        <v>1584</v>
      </c>
      <c r="J26" s="38">
        <v>396</v>
      </c>
      <c r="K26" s="38">
        <v>396</v>
      </c>
      <c r="L26" s="38">
        <v>1584</v>
      </c>
      <c r="M26" s="39" t="s">
        <v>457</v>
      </c>
      <c r="O26" s="5" t="s">
        <v>305</v>
      </c>
      <c r="P26" s="5" t="s">
        <v>313</v>
      </c>
      <c r="Q26" s="5" t="str">
        <f t="shared" si="2"/>
        <v>露地果菜茄子16.5亩</v>
      </c>
      <c r="U26" s="40">
        <v>16.5</v>
      </c>
    </row>
    <row r="27" s="5" customFormat="1" ht="35" customHeight="1" spans="1:21">
      <c r="A27" s="36">
        <v>20</v>
      </c>
      <c r="B27" s="36" t="s">
        <v>222</v>
      </c>
      <c r="C27" s="37" t="s">
        <v>231</v>
      </c>
      <c r="D27" s="36" t="s">
        <v>458</v>
      </c>
      <c r="E27" s="36" t="s">
        <v>444</v>
      </c>
      <c r="F27" s="38">
        <v>29</v>
      </c>
      <c r="G27" s="38">
        <v>58000</v>
      </c>
      <c r="H27" s="38">
        <v>6960</v>
      </c>
      <c r="I27" s="38">
        <v>2784</v>
      </c>
      <c r="J27" s="38">
        <v>696</v>
      </c>
      <c r="K27" s="38">
        <v>696</v>
      </c>
      <c r="L27" s="38">
        <v>2784</v>
      </c>
      <c r="M27" s="39" t="s">
        <v>459</v>
      </c>
      <c r="O27" s="5" t="s">
        <v>305</v>
      </c>
      <c r="P27" s="5" t="s">
        <v>460</v>
      </c>
      <c r="U27" s="40">
        <v>29</v>
      </c>
    </row>
    <row r="28" s="5" customFormat="1" ht="35" customHeight="1" spans="1:21">
      <c r="A28" s="36">
        <v>21</v>
      </c>
      <c r="B28" s="36" t="s">
        <v>262</v>
      </c>
      <c r="C28" s="37" t="s">
        <v>370</v>
      </c>
      <c r="D28" s="36" t="s">
        <v>461</v>
      </c>
      <c r="E28" s="36" t="s">
        <v>462</v>
      </c>
      <c r="F28" s="38">
        <v>10</v>
      </c>
      <c r="G28" s="38">
        <v>20000</v>
      </c>
      <c r="H28" s="38">
        <v>2400</v>
      </c>
      <c r="I28" s="38">
        <v>960</v>
      </c>
      <c r="J28" s="38">
        <v>240</v>
      </c>
      <c r="K28" s="38">
        <v>240</v>
      </c>
      <c r="L28" s="38">
        <v>960</v>
      </c>
      <c r="M28" s="39" t="s">
        <v>463</v>
      </c>
      <c r="O28" s="5" t="s">
        <v>305</v>
      </c>
      <c r="P28" s="5" t="s">
        <v>464</v>
      </c>
      <c r="Q28" s="5" t="str">
        <f>O28&amp;P28&amp;F28&amp;"亩"</f>
        <v>露地果菜冬瓜10亩</v>
      </c>
      <c r="U28" s="40">
        <v>10</v>
      </c>
    </row>
    <row r="29" s="5" customFormat="1" ht="35" customHeight="1" spans="1:21">
      <c r="A29" s="36">
        <v>22</v>
      </c>
      <c r="B29" s="36" t="s">
        <v>262</v>
      </c>
      <c r="C29" s="37" t="s">
        <v>465</v>
      </c>
      <c r="D29" s="36" t="s">
        <v>466</v>
      </c>
      <c r="E29" s="36" t="s">
        <v>467</v>
      </c>
      <c r="F29" s="38">
        <v>10</v>
      </c>
      <c r="G29" s="38">
        <v>20000</v>
      </c>
      <c r="H29" s="38">
        <v>2400</v>
      </c>
      <c r="I29" s="38">
        <v>960</v>
      </c>
      <c r="J29" s="38">
        <v>240</v>
      </c>
      <c r="K29" s="38">
        <v>240</v>
      </c>
      <c r="L29" s="38">
        <v>960</v>
      </c>
      <c r="M29" s="39" t="s">
        <v>463</v>
      </c>
      <c r="O29" s="5" t="s">
        <v>305</v>
      </c>
      <c r="P29" s="5" t="s">
        <v>464</v>
      </c>
      <c r="Q29" s="5" t="str">
        <f>O29&amp;P29&amp;F29&amp;"亩"</f>
        <v>露地果菜冬瓜10亩</v>
      </c>
      <c r="U29" s="40">
        <v>10</v>
      </c>
    </row>
    <row r="30" s="5" customFormat="1" ht="35" customHeight="1" spans="1:21">
      <c r="A30" s="36">
        <v>23</v>
      </c>
      <c r="B30" s="36" t="s">
        <v>266</v>
      </c>
      <c r="C30" s="37" t="s">
        <v>468</v>
      </c>
      <c r="D30" s="36" t="s">
        <v>469</v>
      </c>
      <c r="E30" s="36" t="s">
        <v>470</v>
      </c>
      <c r="F30" s="38">
        <v>60</v>
      </c>
      <c r="G30" s="38">
        <v>120000</v>
      </c>
      <c r="H30" s="38">
        <v>14400</v>
      </c>
      <c r="I30" s="38">
        <v>5760</v>
      </c>
      <c r="J30" s="38">
        <v>1440</v>
      </c>
      <c r="K30" s="38">
        <v>1440</v>
      </c>
      <c r="L30" s="38">
        <v>5760</v>
      </c>
      <c r="M30" s="39" t="s">
        <v>471</v>
      </c>
      <c r="O30" s="5" t="s">
        <v>305</v>
      </c>
      <c r="P30" s="5" t="s">
        <v>472</v>
      </c>
      <c r="Q30" s="5" t="str">
        <f>O30&amp;P30&amp;F30&amp;"亩"</f>
        <v>露地果菜毛豆60亩</v>
      </c>
      <c r="U30" s="40">
        <v>60</v>
      </c>
    </row>
    <row r="31" s="5" customFormat="1" ht="35" customHeight="1" spans="1:21">
      <c r="A31" s="36">
        <v>24</v>
      </c>
      <c r="B31" s="36" t="s">
        <v>270</v>
      </c>
      <c r="C31" s="37" t="s">
        <v>473</v>
      </c>
      <c r="D31" s="36" t="s">
        <v>474</v>
      </c>
      <c r="E31" s="36" t="s">
        <v>475</v>
      </c>
      <c r="F31" s="38">
        <v>120</v>
      </c>
      <c r="G31" s="38">
        <v>180000</v>
      </c>
      <c r="H31" s="38">
        <v>21600</v>
      </c>
      <c r="I31" s="38">
        <v>8640</v>
      </c>
      <c r="J31" s="38">
        <v>2160</v>
      </c>
      <c r="K31" s="38">
        <v>2160</v>
      </c>
      <c r="L31" s="38">
        <v>8640</v>
      </c>
      <c r="M31" s="39" t="s">
        <v>476</v>
      </c>
      <c r="O31" s="5" t="s">
        <v>306</v>
      </c>
      <c r="P31" s="5" t="s">
        <v>477</v>
      </c>
      <c r="Q31" s="5" t="str">
        <f>O31&amp;P31&amp;F31&amp;"亩"</f>
        <v>露地茎菜香芋120亩</v>
      </c>
      <c r="T31" s="40">
        <v>120</v>
      </c>
    </row>
    <row r="32" s="5" customFormat="1" ht="35" customHeight="1" spans="1:21">
      <c r="A32" s="36">
        <v>25</v>
      </c>
      <c r="B32" s="36" t="s">
        <v>270</v>
      </c>
      <c r="C32" s="37" t="s">
        <v>473</v>
      </c>
      <c r="D32" s="36" t="s">
        <v>478</v>
      </c>
      <c r="E32" s="36" t="s">
        <v>475</v>
      </c>
      <c r="F32" s="38">
        <v>61</v>
      </c>
      <c r="G32" s="38">
        <v>122000</v>
      </c>
      <c r="H32" s="38">
        <v>14640</v>
      </c>
      <c r="I32" s="38">
        <v>5856</v>
      </c>
      <c r="J32" s="38">
        <v>1464</v>
      </c>
      <c r="K32" s="38">
        <v>1464</v>
      </c>
      <c r="L32" s="38">
        <v>5856</v>
      </c>
      <c r="M32" s="39" t="s">
        <v>479</v>
      </c>
      <c r="O32" s="5" t="s">
        <v>305</v>
      </c>
      <c r="P32" s="5" t="s">
        <v>480</v>
      </c>
      <c r="U32" s="40">
        <v>61</v>
      </c>
    </row>
    <row r="33" s="5" customFormat="1" ht="35" customHeight="1" spans="1:21">
      <c r="A33" s="36">
        <v>26</v>
      </c>
      <c r="B33" s="36" t="s">
        <v>270</v>
      </c>
      <c r="C33" s="37" t="s">
        <v>481</v>
      </c>
      <c r="D33" s="36" t="s">
        <v>482</v>
      </c>
      <c r="E33" s="36" t="s">
        <v>475</v>
      </c>
      <c r="F33" s="38">
        <v>20</v>
      </c>
      <c r="G33" s="38">
        <v>40000</v>
      </c>
      <c r="H33" s="38">
        <v>4800</v>
      </c>
      <c r="I33" s="38">
        <v>1920</v>
      </c>
      <c r="J33" s="38">
        <v>480</v>
      </c>
      <c r="K33" s="38">
        <v>480</v>
      </c>
      <c r="L33" s="38">
        <v>1920</v>
      </c>
      <c r="M33" s="39" t="s">
        <v>483</v>
      </c>
      <c r="O33" s="5" t="s">
        <v>305</v>
      </c>
      <c r="P33" s="5" t="s">
        <v>314</v>
      </c>
      <c r="Q33" s="5" t="str">
        <f>O33&amp;P33&amp;F33&amp;"亩"</f>
        <v>露地果菜节瓜20亩</v>
      </c>
      <c r="U33" s="40">
        <v>20</v>
      </c>
    </row>
    <row r="34" s="5" customFormat="1" ht="35" customHeight="1" spans="1:21">
      <c r="A34" s="36">
        <v>27</v>
      </c>
      <c r="B34" s="36" t="s">
        <v>270</v>
      </c>
      <c r="C34" s="37" t="s">
        <v>484</v>
      </c>
      <c r="D34" s="36" t="s">
        <v>485</v>
      </c>
      <c r="E34" s="36" t="s">
        <v>486</v>
      </c>
      <c r="F34" s="38">
        <v>50</v>
      </c>
      <c r="G34" s="38">
        <v>100000</v>
      </c>
      <c r="H34" s="38">
        <v>12000</v>
      </c>
      <c r="I34" s="38">
        <v>4800</v>
      </c>
      <c r="J34" s="38">
        <v>1200</v>
      </c>
      <c r="K34" s="38">
        <v>1200</v>
      </c>
      <c r="L34" s="38">
        <v>4800</v>
      </c>
      <c r="M34" s="39" t="s">
        <v>487</v>
      </c>
      <c r="O34" s="5" t="s">
        <v>305</v>
      </c>
      <c r="P34" s="5" t="s">
        <v>488</v>
      </c>
      <c r="U34" s="40">
        <v>50</v>
      </c>
    </row>
    <row r="35" s="5" customFormat="1" ht="35" customHeight="1" spans="1:21">
      <c r="A35" s="36">
        <v>28</v>
      </c>
      <c r="B35" s="36" t="s">
        <v>270</v>
      </c>
      <c r="C35" s="37" t="s">
        <v>489</v>
      </c>
      <c r="D35" s="36" t="s">
        <v>490</v>
      </c>
      <c r="E35" s="36" t="s">
        <v>486</v>
      </c>
      <c r="F35" s="38">
        <v>50</v>
      </c>
      <c r="G35" s="38">
        <v>100000</v>
      </c>
      <c r="H35" s="38">
        <v>12000</v>
      </c>
      <c r="I35" s="38">
        <v>4800</v>
      </c>
      <c r="J35" s="38">
        <v>1200</v>
      </c>
      <c r="K35" s="38">
        <v>1200</v>
      </c>
      <c r="L35" s="38">
        <v>4800</v>
      </c>
      <c r="M35" s="39" t="s">
        <v>491</v>
      </c>
      <c r="O35" s="5" t="s">
        <v>305</v>
      </c>
      <c r="P35" s="5" t="s">
        <v>492</v>
      </c>
      <c r="U35" s="40">
        <v>50</v>
      </c>
    </row>
    <row r="36" s="5" customFormat="1" ht="35" customHeight="1" spans="1:21">
      <c r="A36" s="36">
        <v>29</v>
      </c>
      <c r="B36" s="36" t="s">
        <v>270</v>
      </c>
      <c r="C36" s="37" t="s">
        <v>271</v>
      </c>
      <c r="D36" s="36" t="s">
        <v>493</v>
      </c>
      <c r="E36" s="36" t="s">
        <v>494</v>
      </c>
      <c r="F36" s="38">
        <v>79</v>
      </c>
      <c r="G36" s="38">
        <v>118500</v>
      </c>
      <c r="H36" s="38">
        <v>14220</v>
      </c>
      <c r="I36" s="38">
        <v>5688</v>
      </c>
      <c r="J36" s="38">
        <v>1422</v>
      </c>
      <c r="K36" s="38">
        <v>1422</v>
      </c>
      <c r="L36" s="38">
        <v>5688</v>
      </c>
      <c r="M36" s="39" t="s">
        <v>495</v>
      </c>
      <c r="O36" s="5" t="s">
        <v>306</v>
      </c>
      <c r="P36" s="5" t="s">
        <v>496</v>
      </c>
      <c r="T36" s="40">
        <v>79</v>
      </c>
    </row>
    <row r="37" s="5" customFormat="1" ht="35" customHeight="1" spans="1:21">
      <c r="A37" s="36">
        <v>30</v>
      </c>
      <c r="B37" s="36" t="s">
        <v>270</v>
      </c>
      <c r="C37" s="37" t="s">
        <v>271</v>
      </c>
      <c r="D37" s="36" t="s">
        <v>497</v>
      </c>
      <c r="E37" s="36" t="s">
        <v>494</v>
      </c>
      <c r="F37" s="38">
        <v>81</v>
      </c>
      <c r="G37" s="38">
        <v>121500</v>
      </c>
      <c r="H37" s="38">
        <v>14580</v>
      </c>
      <c r="I37" s="38">
        <v>5832</v>
      </c>
      <c r="J37" s="38">
        <v>1458</v>
      </c>
      <c r="K37" s="38">
        <v>1458</v>
      </c>
      <c r="L37" s="38">
        <v>5832</v>
      </c>
      <c r="M37" s="39" t="s">
        <v>498</v>
      </c>
      <c r="O37" s="5" t="s">
        <v>306</v>
      </c>
      <c r="P37" s="5" t="s">
        <v>499</v>
      </c>
      <c r="Q37" s="5" t="str">
        <f t="shared" ref="Q37:Q52" si="3">O37&amp;P37&amp;F37&amp;"亩"</f>
        <v>露地茎菜魔芋81亩</v>
      </c>
      <c r="T37" s="40">
        <v>81</v>
      </c>
    </row>
    <row r="38" s="5" customFormat="1" ht="35" customHeight="1" spans="1:21">
      <c r="A38" s="36">
        <v>31</v>
      </c>
      <c r="B38" s="36" t="s">
        <v>270</v>
      </c>
      <c r="C38" s="37" t="s">
        <v>500</v>
      </c>
      <c r="D38" s="36" t="s">
        <v>501</v>
      </c>
      <c r="E38" s="36" t="s">
        <v>502</v>
      </c>
      <c r="F38" s="38">
        <v>151.5</v>
      </c>
      <c r="G38" s="38">
        <v>227250</v>
      </c>
      <c r="H38" s="38">
        <v>27270</v>
      </c>
      <c r="I38" s="38">
        <v>10908</v>
      </c>
      <c r="J38" s="38">
        <v>2727</v>
      </c>
      <c r="K38" s="38">
        <v>2727</v>
      </c>
      <c r="L38" s="38">
        <v>10908</v>
      </c>
      <c r="M38" s="39" t="s">
        <v>503</v>
      </c>
      <c r="O38" s="5" t="s">
        <v>306</v>
      </c>
      <c r="P38" s="5" t="s">
        <v>499</v>
      </c>
      <c r="Q38" s="5" t="str">
        <f t="shared" si="3"/>
        <v>露地茎菜魔芋151.5亩</v>
      </c>
      <c r="T38" s="40">
        <v>151.5</v>
      </c>
    </row>
    <row r="39" s="5" customFormat="1" ht="35" customHeight="1" spans="1:21">
      <c r="A39" s="36">
        <v>32</v>
      </c>
      <c r="B39" s="36" t="s">
        <v>270</v>
      </c>
      <c r="C39" s="37" t="s">
        <v>500</v>
      </c>
      <c r="D39" s="36" t="s">
        <v>504</v>
      </c>
      <c r="E39" s="36" t="s">
        <v>502</v>
      </c>
      <c r="F39" s="38">
        <v>90</v>
      </c>
      <c r="G39" s="38">
        <v>135000</v>
      </c>
      <c r="H39" s="38">
        <v>16200</v>
      </c>
      <c r="I39" s="38">
        <v>6480</v>
      </c>
      <c r="J39" s="38">
        <v>1620</v>
      </c>
      <c r="K39" s="38">
        <v>1620</v>
      </c>
      <c r="L39" s="38">
        <v>6480</v>
      </c>
      <c r="M39" s="39" t="s">
        <v>505</v>
      </c>
      <c r="O39" s="5" t="s">
        <v>306</v>
      </c>
      <c r="P39" s="5" t="s">
        <v>499</v>
      </c>
      <c r="Q39" s="5" t="str">
        <f t="shared" si="3"/>
        <v>露地茎菜魔芋90亩</v>
      </c>
      <c r="T39" s="40">
        <v>90</v>
      </c>
    </row>
    <row r="40" s="5" customFormat="1" ht="35" customHeight="1" spans="1:21">
      <c r="A40" s="36">
        <v>33</v>
      </c>
      <c r="B40" s="36" t="s">
        <v>270</v>
      </c>
      <c r="C40" s="37" t="s">
        <v>500</v>
      </c>
      <c r="D40" s="36" t="s">
        <v>506</v>
      </c>
      <c r="E40" s="36" t="s">
        <v>502</v>
      </c>
      <c r="F40" s="38">
        <v>135</v>
      </c>
      <c r="G40" s="38">
        <v>202500</v>
      </c>
      <c r="H40" s="38">
        <v>24300</v>
      </c>
      <c r="I40" s="38">
        <v>9720</v>
      </c>
      <c r="J40" s="38">
        <v>2430</v>
      </c>
      <c r="K40" s="38">
        <v>2430</v>
      </c>
      <c r="L40" s="38">
        <v>9720</v>
      </c>
      <c r="M40" s="39" t="s">
        <v>507</v>
      </c>
      <c r="O40" s="5" t="s">
        <v>306</v>
      </c>
      <c r="P40" s="5" t="s">
        <v>499</v>
      </c>
      <c r="Q40" s="5" t="str">
        <f t="shared" si="3"/>
        <v>露地茎菜魔芋135亩</v>
      </c>
      <c r="T40" s="40">
        <v>135</v>
      </c>
    </row>
    <row r="41" s="5" customFormat="1" ht="35" customHeight="1" spans="1:21">
      <c r="A41" s="36">
        <v>34</v>
      </c>
      <c r="B41" s="36" t="s">
        <v>270</v>
      </c>
      <c r="C41" s="37" t="s">
        <v>508</v>
      </c>
      <c r="D41" s="36" t="s">
        <v>509</v>
      </c>
      <c r="E41" s="36" t="s">
        <v>467</v>
      </c>
      <c r="F41" s="38">
        <v>295</v>
      </c>
      <c r="G41" s="38">
        <v>442500</v>
      </c>
      <c r="H41" s="38">
        <v>53100</v>
      </c>
      <c r="I41" s="38">
        <v>21240</v>
      </c>
      <c r="J41" s="38">
        <v>5310</v>
      </c>
      <c r="K41" s="38">
        <v>5310</v>
      </c>
      <c r="L41" s="38">
        <v>21240</v>
      </c>
      <c r="M41" s="39" t="s">
        <v>510</v>
      </c>
      <c r="O41" s="5" t="s">
        <v>306</v>
      </c>
      <c r="P41" s="5" t="s">
        <v>499</v>
      </c>
      <c r="Q41" s="5" t="str">
        <f t="shared" si="3"/>
        <v>露地茎菜魔芋295亩</v>
      </c>
      <c r="T41" s="40">
        <v>295</v>
      </c>
    </row>
    <row r="42" s="5" customFormat="1" ht="35" customHeight="1" spans="1:21">
      <c r="A42" s="36">
        <v>35</v>
      </c>
      <c r="B42" s="36" t="s">
        <v>270</v>
      </c>
      <c r="C42" s="37" t="s">
        <v>508</v>
      </c>
      <c r="D42" s="36" t="s">
        <v>511</v>
      </c>
      <c r="E42" s="36" t="s">
        <v>467</v>
      </c>
      <c r="F42" s="38">
        <v>230</v>
      </c>
      <c r="G42" s="38">
        <v>345000</v>
      </c>
      <c r="H42" s="38">
        <v>41400</v>
      </c>
      <c r="I42" s="38">
        <v>16560</v>
      </c>
      <c r="J42" s="38">
        <v>4140</v>
      </c>
      <c r="K42" s="38">
        <v>4140</v>
      </c>
      <c r="L42" s="38">
        <v>16560</v>
      </c>
      <c r="M42" s="39" t="s">
        <v>512</v>
      </c>
      <c r="O42" s="5" t="s">
        <v>306</v>
      </c>
      <c r="P42" s="5" t="s">
        <v>499</v>
      </c>
      <c r="Q42" s="5" t="str">
        <f t="shared" si="3"/>
        <v>露地茎菜魔芋230亩</v>
      </c>
      <c r="T42" s="40">
        <v>230</v>
      </c>
    </row>
    <row r="43" s="5" customFormat="1" ht="35" customHeight="1" spans="1:21">
      <c r="A43" s="36">
        <v>36</v>
      </c>
      <c r="B43" s="36" t="s">
        <v>270</v>
      </c>
      <c r="C43" s="37" t="s">
        <v>508</v>
      </c>
      <c r="D43" s="36" t="s">
        <v>513</v>
      </c>
      <c r="E43" s="36" t="s">
        <v>467</v>
      </c>
      <c r="F43" s="38">
        <v>81</v>
      </c>
      <c r="G43" s="38">
        <v>121500</v>
      </c>
      <c r="H43" s="38">
        <v>14580</v>
      </c>
      <c r="I43" s="38">
        <v>5832</v>
      </c>
      <c r="J43" s="38">
        <v>1458</v>
      </c>
      <c r="K43" s="38">
        <v>1458</v>
      </c>
      <c r="L43" s="38">
        <v>5832</v>
      </c>
      <c r="M43" s="39" t="s">
        <v>498</v>
      </c>
      <c r="O43" s="5" t="s">
        <v>306</v>
      </c>
      <c r="P43" s="5" t="s">
        <v>499</v>
      </c>
      <c r="Q43" s="5" t="str">
        <f t="shared" si="3"/>
        <v>露地茎菜魔芋81亩</v>
      </c>
      <c r="T43" s="40">
        <v>81</v>
      </c>
    </row>
    <row r="44" s="5" customFormat="1" ht="35" customHeight="1" spans="1:21">
      <c r="A44" s="36">
        <v>37</v>
      </c>
      <c r="B44" s="36" t="s">
        <v>270</v>
      </c>
      <c r="C44" s="37" t="s">
        <v>514</v>
      </c>
      <c r="D44" s="36" t="s">
        <v>515</v>
      </c>
      <c r="E44" s="36" t="s">
        <v>467</v>
      </c>
      <c r="F44" s="38">
        <v>60</v>
      </c>
      <c r="G44" s="38">
        <v>90000</v>
      </c>
      <c r="H44" s="38">
        <v>10800</v>
      </c>
      <c r="I44" s="38">
        <v>4320</v>
      </c>
      <c r="J44" s="38">
        <v>1080</v>
      </c>
      <c r="K44" s="38">
        <v>1080</v>
      </c>
      <c r="L44" s="38">
        <v>4320</v>
      </c>
      <c r="M44" s="39" t="s">
        <v>516</v>
      </c>
      <c r="O44" s="5" t="s">
        <v>306</v>
      </c>
      <c r="P44" s="5" t="s">
        <v>499</v>
      </c>
      <c r="Q44" s="5" t="str">
        <f t="shared" si="3"/>
        <v>露地茎菜魔芋60亩</v>
      </c>
      <c r="T44" s="40">
        <v>60</v>
      </c>
    </row>
    <row r="45" s="5" customFormat="1" ht="35" customHeight="1" spans="1:21">
      <c r="A45" s="36">
        <v>38</v>
      </c>
      <c r="B45" s="36" t="s">
        <v>517</v>
      </c>
      <c r="C45" s="37" t="s">
        <v>518</v>
      </c>
      <c r="D45" s="36" t="s">
        <v>519</v>
      </c>
      <c r="E45" s="36" t="s">
        <v>520</v>
      </c>
      <c r="F45" s="38">
        <v>857.5</v>
      </c>
      <c r="G45" s="38">
        <v>1286250</v>
      </c>
      <c r="H45" s="38">
        <v>154350</v>
      </c>
      <c r="I45" s="38">
        <v>61740</v>
      </c>
      <c r="J45" s="38">
        <v>15435</v>
      </c>
      <c r="K45" s="38">
        <v>15435</v>
      </c>
      <c r="L45" s="38">
        <v>61740</v>
      </c>
      <c r="M45" s="39" t="s">
        <v>521</v>
      </c>
      <c r="O45" s="5" t="s">
        <v>306</v>
      </c>
      <c r="P45" s="5" t="s">
        <v>315</v>
      </c>
      <c r="Q45" s="5" t="str">
        <f t="shared" si="3"/>
        <v>露地茎菜莲藕857.5亩</v>
      </c>
      <c r="T45" s="40">
        <v>857.5</v>
      </c>
    </row>
    <row r="46" s="5" customFormat="1" ht="35" customHeight="1" spans="1:21">
      <c r="A46" s="36">
        <v>39</v>
      </c>
      <c r="B46" s="36" t="s">
        <v>517</v>
      </c>
      <c r="C46" s="37" t="s">
        <v>518</v>
      </c>
      <c r="D46" s="36" t="s">
        <v>522</v>
      </c>
      <c r="E46" s="36" t="s">
        <v>520</v>
      </c>
      <c r="F46" s="38">
        <v>319</v>
      </c>
      <c r="G46" s="38">
        <v>478500</v>
      </c>
      <c r="H46" s="38">
        <v>57420</v>
      </c>
      <c r="I46" s="38">
        <v>22968</v>
      </c>
      <c r="J46" s="38">
        <v>5742</v>
      </c>
      <c r="K46" s="38">
        <v>5742</v>
      </c>
      <c r="L46" s="38">
        <v>22968</v>
      </c>
      <c r="M46" s="39" t="s">
        <v>523</v>
      </c>
      <c r="O46" s="5" t="s">
        <v>306</v>
      </c>
      <c r="P46" s="5" t="s">
        <v>315</v>
      </c>
      <c r="Q46" s="5" t="str">
        <f t="shared" si="3"/>
        <v>露地茎菜莲藕319亩</v>
      </c>
      <c r="T46" s="40">
        <v>319</v>
      </c>
    </row>
    <row r="47" s="5" customFormat="1" ht="35" customHeight="1" spans="1:21">
      <c r="A47" s="36">
        <v>40</v>
      </c>
      <c r="B47" s="36" t="s">
        <v>517</v>
      </c>
      <c r="C47" s="37" t="s">
        <v>518</v>
      </c>
      <c r="D47" s="36" t="s">
        <v>524</v>
      </c>
      <c r="E47" s="36" t="s">
        <v>520</v>
      </c>
      <c r="F47" s="38">
        <v>187.5</v>
      </c>
      <c r="G47" s="38">
        <v>281250</v>
      </c>
      <c r="H47" s="38">
        <v>33750</v>
      </c>
      <c r="I47" s="38">
        <v>13500</v>
      </c>
      <c r="J47" s="38">
        <v>3375</v>
      </c>
      <c r="K47" s="38">
        <v>3375</v>
      </c>
      <c r="L47" s="38">
        <v>13500</v>
      </c>
      <c r="M47" s="39" t="s">
        <v>525</v>
      </c>
      <c r="O47" s="5" t="s">
        <v>306</v>
      </c>
      <c r="P47" s="5" t="s">
        <v>315</v>
      </c>
      <c r="Q47" s="5" t="str">
        <f t="shared" si="3"/>
        <v>露地茎菜莲藕187.5亩</v>
      </c>
      <c r="T47" s="40">
        <v>187.5</v>
      </c>
    </row>
    <row r="48" s="5" customFormat="1" ht="35" customHeight="1" spans="1:21">
      <c r="A48" s="36">
        <v>41</v>
      </c>
      <c r="B48" s="36" t="s">
        <v>517</v>
      </c>
      <c r="C48" s="37" t="s">
        <v>518</v>
      </c>
      <c r="D48" s="36" t="s">
        <v>526</v>
      </c>
      <c r="E48" s="36" t="s">
        <v>520</v>
      </c>
      <c r="F48" s="38">
        <v>50</v>
      </c>
      <c r="G48" s="38">
        <v>75000</v>
      </c>
      <c r="H48" s="38">
        <v>9000</v>
      </c>
      <c r="I48" s="38">
        <v>3600</v>
      </c>
      <c r="J48" s="38">
        <v>900</v>
      </c>
      <c r="K48" s="38">
        <v>900</v>
      </c>
      <c r="L48" s="38">
        <v>3600</v>
      </c>
      <c r="M48" s="39" t="s">
        <v>527</v>
      </c>
      <c r="O48" s="5" t="s">
        <v>306</v>
      </c>
      <c r="P48" s="5" t="s">
        <v>315</v>
      </c>
      <c r="Q48" s="5" t="str">
        <f t="shared" si="3"/>
        <v>露地茎菜莲藕50亩</v>
      </c>
      <c r="T48" s="40">
        <v>50</v>
      </c>
    </row>
    <row r="49" s="5" customFormat="1" ht="35" customHeight="1" spans="1:20">
      <c r="A49" s="36">
        <v>42</v>
      </c>
      <c r="B49" s="36" t="s">
        <v>517</v>
      </c>
      <c r="C49" s="37" t="s">
        <v>518</v>
      </c>
      <c r="D49" s="36" t="s">
        <v>528</v>
      </c>
      <c r="E49" s="36" t="s">
        <v>520</v>
      </c>
      <c r="F49" s="38">
        <v>1172.72</v>
      </c>
      <c r="G49" s="38">
        <v>1759080</v>
      </c>
      <c r="H49" s="38">
        <v>211089.6</v>
      </c>
      <c r="I49" s="38">
        <v>84435.84</v>
      </c>
      <c r="J49" s="38">
        <v>21108.96</v>
      </c>
      <c r="K49" s="38">
        <v>21108.96</v>
      </c>
      <c r="L49" s="38">
        <v>84435.84</v>
      </c>
      <c r="M49" s="39" t="s">
        <v>529</v>
      </c>
      <c r="O49" s="5" t="s">
        <v>306</v>
      </c>
      <c r="P49" s="5" t="s">
        <v>315</v>
      </c>
      <c r="Q49" s="5" t="str">
        <f t="shared" si="3"/>
        <v>露地茎菜莲藕1172.72亩</v>
      </c>
      <c r="T49" s="40">
        <v>1172.72</v>
      </c>
    </row>
    <row r="50" s="5" customFormat="1" ht="35" customHeight="1" spans="1:20">
      <c r="A50" s="36">
        <v>43</v>
      </c>
      <c r="B50" s="36" t="s">
        <v>517</v>
      </c>
      <c r="C50" s="37" t="s">
        <v>530</v>
      </c>
      <c r="D50" s="36" t="s">
        <v>531</v>
      </c>
      <c r="E50" s="36" t="s">
        <v>532</v>
      </c>
      <c r="F50" s="38">
        <v>255.55</v>
      </c>
      <c r="G50" s="38">
        <v>383325</v>
      </c>
      <c r="H50" s="38">
        <v>45999</v>
      </c>
      <c r="I50" s="38">
        <v>18399.6</v>
      </c>
      <c r="J50" s="38">
        <v>4599.9</v>
      </c>
      <c r="K50" s="38">
        <v>4599.9</v>
      </c>
      <c r="L50" s="38">
        <v>18399.6</v>
      </c>
      <c r="M50" s="39" t="s">
        <v>533</v>
      </c>
      <c r="O50" s="5" t="s">
        <v>306</v>
      </c>
      <c r="P50" s="5" t="s">
        <v>315</v>
      </c>
      <c r="Q50" s="5" t="str">
        <f t="shared" si="3"/>
        <v>露地茎菜莲藕255.55亩</v>
      </c>
      <c r="T50" s="40">
        <v>255.55</v>
      </c>
    </row>
    <row r="51" s="5" customFormat="1" ht="35" customHeight="1" spans="1:20">
      <c r="A51" s="36">
        <v>44</v>
      </c>
      <c r="B51" s="36" t="s">
        <v>517</v>
      </c>
      <c r="C51" s="37" t="s">
        <v>530</v>
      </c>
      <c r="D51" s="36" t="s">
        <v>534</v>
      </c>
      <c r="E51" s="36" t="s">
        <v>532</v>
      </c>
      <c r="F51" s="38">
        <v>551.5</v>
      </c>
      <c r="G51" s="38">
        <v>827250</v>
      </c>
      <c r="H51" s="38">
        <v>99270</v>
      </c>
      <c r="I51" s="38">
        <v>39708</v>
      </c>
      <c r="J51" s="38">
        <v>9927</v>
      </c>
      <c r="K51" s="38">
        <v>9927</v>
      </c>
      <c r="L51" s="38">
        <v>39708</v>
      </c>
      <c r="M51" s="39" t="s">
        <v>535</v>
      </c>
      <c r="O51" s="5" t="s">
        <v>306</v>
      </c>
      <c r="P51" s="5" t="s">
        <v>315</v>
      </c>
      <c r="Q51" s="5" t="str">
        <f t="shared" si="3"/>
        <v>露地茎菜莲藕551.5亩</v>
      </c>
      <c r="T51" s="40">
        <v>551.5</v>
      </c>
    </row>
    <row r="52" s="5" customFormat="1" ht="35" customHeight="1" spans="1:20">
      <c r="A52" s="36">
        <v>45</v>
      </c>
      <c r="B52" s="36" t="s">
        <v>517</v>
      </c>
      <c r="C52" s="37" t="s">
        <v>530</v>
      </c>
      <c r="D52" s="36" t="s">
        <v>536</v>
      </c>
      <c r="E52" s="36" t="s">
        <v>532</v>
      </c>
      <c r="F52" s="38">
        <v>59.5</v>
      </c>
      <c r="G52" s="38">
        <v>89250</v>
      </c>
      <c r="H52" s="38">
        <v>10710</v>
      </c>
      <c r="I52" s="38">
        <v>4284</v>
      </c>
      <c r="J52" s="38">
        <v>1071</v>
      </c>
      <c r="K52" s="38">
        <v>1071</v>
      </c>
      <c r="L52" s="38">
        <v>4284</v>
      </c>
      <c r="M52" s="39" t="s">
        <v>537</v>
      </c>
      <c r="O52" s="5" t="s">
        <v>306</v>
      </c>
      <c r="P52" s="5" t="s">
        <v>315</v>
      </c>
      <c r="Q52" s="5" t="str">
        <f t="shared" si="3"/>
        <v>露地茎菜莲藕59.5亩</v>
      </c>
      <c r="T52" s="40">
        <v>59.5</v>
      </c>
    </row>
    <row r="53" ht="80" customHeight="1" spans="1:20">
      <c r="A53" s="41" t="s">
        <v>538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5"/>
    </row>
    <row r="54" ht="35" customHeight="1" spans="1:20">
      <c r="F54" s="43"/>
      <c r="G54" s="43"/>
      <c r="H54" s="43"/>
      <c r="I54" s="43"/>
    </row>
    <row r="55" ht="61" customHeight="1" spans="1:20">
      <c r="A55" s="44"/>
      <c r="B55" s="44"/>
      <c r="C55" s="44"/>
      <c r="D55" s="45" t="s">
        <v>297</v>
      </c>
      <c r="E55" s="45"/>
      <c r="F55" s="45"/>
      <c r="G55" s="45"/>
      <c r="H55" s="45"/>
      <c r="I55" s="45"/>
      <c r="J55" s="45" t="s">
        <v>298</v>
      </c>
      <c r="K55" s="45"/>
      <c r="L55" s="45"/>
    </row>
    <row r="56" ht="30" customHeight="1" spans="1:20">
      <c r="A56" s="44"/>
      <c r="B56" s="44"/>
      <c r="C56" s="44"/>
      <c r="D56" s="45" t="s">
        <v>299</v>
      </c>
      <c r="E56" s="45"/>
      <c r="F56" s="45"/>
      <c r="G56" s="45"/>
      <c r="H56" s="45"/>
      <c r="I56" s="45"/>
      <c r="J56" s="45" t="s">
        <v>300</v>
      </c>
      <c r="K56" s="45"/>
      <c r="L56" s="45"/>
    </row>
    <row r="57" ht="30" customHeight="1" spans="1:20">
      <c r="A57" s="44"/>
      <c r="B57" s="44"/>
      <c r="C57" s="44"/>
      <c r="D57" s="46" t="s">
        <v>539</v>
      </c>
      <c r="E57" s="47"/>
      <c r="F57" s="47"/>
      <c r="G57" s="48"/>
      <c r="H57" s="48"/>
      <c r="I57" s="48"/>
      <c r="J57" s="48" t="s">
        <v>302</v>
      </c>
      <c r="K57" s="48"/>
      <c r="L57" s="45"/>
    </row>
    <row r="58" ht="30" customHeight="1" spans="1:20">
      <c r="A58" s="49"/>
      <c r="B58" s="49"/>
      <c r="C58" s="49"/>
      <c r="D58" s="3"/>
      <c r="E58" s="3"/>
      <c r="F58" s="3"/>
      <c r="G58" s="3"/>
      <c r="H58" s="3"/>
      <c r="I58" s="3"/>
      <c r="J58" s="3"/>
      <c r="K58" s="3"/>
      <c r="L58" s="3"/>
    </row>
    <row r="59" ht="30" customHeight="1" spans="1:20">
      <c r="A59" s="49"/>
      <c r="B59" s="49"/>
      <c r="C59" s="49"/>
      <c r="D59" s="3"/>
      <c r="E59" s="3"/>
      <c r="F59" s="3"/>
      <c r="G59" s="3"/>
      <c r="H59" s="3"/>
      <c r="I59" s="3"/>
      <c r="J59" s="3"/>
      <c r="K59" s="3"/>
      <c r="L59" s="3"/>
    </row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</sheetData>
  <autoFilter xmlns:etc="http://www.wps.cn/officeDocument/2017/etCustomData" ref="A7:R57" etc:filterBottomFollowUsedRange="0">
    <extLst/>
  </autoFilter>
  <mergeCells count="15">
    <mergeCell ref="A2:M2"/>
    <mergeCell ref="I4:L4"/>
    <mergeCell ref="A6:H6"/>
    <mergeCell ref="I6:K6"/>
    <mergeCell ref="A7:E7"/>
    <mergeCell ref="A53:M5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承保清单（总）</vt:lpstr>
      <vt:lpstr>承保清单（白沙） (3)</vt:lpstr>
      <vt:lpstr>承保清单（都斛)二季度无</vt:lpstr>
      <vt:lpstr>承保清单</vt:lpstr>
      <vt:lpstr>承保清单（川岛)二季度无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2021-11-18T08:29:00Z</dcterms:created>
  <dcterms:modified xsi:type="dcterms:W3CDTF">2026-06-04T02:20:11Z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6785A7381AA747139571DCCEBA053ABE</vt:lpwstr>
  </property>
  <property fmtid="{D5CDD505-2E9C-101B-9397-08002B2CF9AE}" pid="5" name="CalculationRule">
    <vt:i4>0</vt:i4>
  </property>
</Properties>
</file>