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827" activeTab="16"/>
  </bookViews>
  <sheets>
    <sheet name="白沙" sheetId="2" r:id="rId1"/>
    <sheet name="北陡" sheetId="3" r:id="rId2"/>
    <sheet name="赤溪" sheetId="4" r:id="rId3"/>
    <sheet name="冲蒌" sheetId="11" r:id="rId4"/>
    <sheet name="川岛" sheetId="12" r:id="rId5"/>
    <sheet name="大江" sheetId="5" r:id="rId6"/>
    <sheet name="都斛" sheetId="1" r:id="rId7"/>
    <sheet name="斗山" sheetId="16" r:id="rId8"/>
    <sheet name="端芬" sheetId="17" r:id="rId9"/>
    <sheet name="广海" sheetId="10" r:id="rId10"/>
    <sheet name="海宴" sheetId="13" r:id="rId11"/>
    <sheet name="三合" sheetId="9" r:id="rId12"/>
    <sheet name="深井" sheetId="8" r:id="rId13"/>
    <sheet name="水步" sheetId="14" r:id="rId14"/>
    <sheet name="四九" sheetId="15" r:id="rId15"/>
    <sheet name="台城" sheetId="6" r:id="rId16"/>
    <sheet name="汶村" sheetId="7" r:id="rId17"/>
  </sheets>
  <definedNames>
    <definedName name="_xlnm._FilterDatabase" localSheetId="6" hidden="1">都斛!$A$7:$M$28</definedName>
    <definedName name="_xlnm.Print_Titles" localSheetId="6">都斛!$1:$5</definedName>
    <definedName name="_xlnm._FilterDatabase" localSheetId="0" hidden="1">白沙!$A$7:$M$29</definedName>
    <definedName name="_xlnm.Print_Titles" localSheetId="0">白沙!$1:$5</definedName>
    <definedName name="_xlnm._FilterDatabase" localSheetId="1" hidden="1">北陡!$A$7:$M$22</definedName>
    <definedName name="_xlnm.Print_Titles" localSheetId="1">北陡!$1:$5</definedName>
    <definedName name="_xlnm._FilterDatabase" localSheetId="2" hidden="1">赤溪!$A$7:$M$20</definedName>
    <definedName name="_xlnm.Print_Titles" localSheetId="2">赤溪!$1:$5</definedName>
    <definedName name="_xlnm._FilterDatabase" localSheetId="5" hidden="1">大江!$A$7:$M$30</definedName>
    <definedName name="_xlnm.Print_Titles" localSheetId="5">大江!$1:$5</definedName>
    <definedName name="_xlnm._FilterDatabase" localSheetId="15" hidden="1">台城!$A$7:$M$29</definedName>
    <definedName name="_xlnm.Print_Titles" localSheetId="15">台城!$1:$5</definedName>
    <definedName name="_xlnm._FilterDatabase" localSheetId="16" hidden="1">汶村!$A$7:$M$24</definedName>
    <definedName name="_xlnm.Print_Titles" localSheetId="16">汶村!$1:$5</definedName>
    <definedName name="_xlnm._FilterDatabase" localSheetId="12" hidden="1">深井!$A$7:$M$29</definedName>
    <definedName name="_xlnm.Print_Titles" localSheetId="12">深井!$1:$5</definedName>
    <definedName name="_xlnm._FilterDatabase" localSheetId="11" hidden="1">三合!$A$7:$M$19</definedName>
    <definedName name="_xlnm.Print_Titles" localSheetId="11">三合!$1:$5</definedName>
    <definedName name="_xlnm._FilterDatabase" localSheetId="9" hidden="1">广海!$A$7:$M$20</definedName>
    <definedName name="_xlnm.Print_Titles" localSheetId="9">广海!$1:$5</definedName>
    <definedName name="_xlnm._FilterDatabase" localSheetId="3" hidden="1">冲蒌!$A$7:$M$30</definedName>
    <definedName name="_xlnm.Print_Titles" localSheetId="3">冲蒌!$1:$5</definedName>
    <definedName name="_xlnm._FilterDatabase" localSheetId="4" hidden="1">川岛!$A$7:$M$22</definedName>
    <definedName name="_xlnm.Print_Titles" localSheetId="4">川岛!$1:$5</definedName>
    <definedName name="_xlnm._FilterDatabase" localSheetId="10" hidden="1">海宴!$A$7:$M$32</definedName>
    <definedName name="_xlnm.Print_Titles" localSheetId="10">海宴!$1:$5</definedName>
    <definedName name="_xlnm._FilterDatabase" localSheetId="13" hidden="1">水步!$A$7:$M$29</definedName>
    <definedName name="_xlnm.Print_Titles" localSheetId="13">水步!$1:$5</definedName>
    <definedName name="_xlnm._FilterDatabase" localSheetId="14" hidden="1">四九!$A$7:$M$29</definedName>
    <definedName name="_xlnm.Print_Titles" localSheetId="14">四九!$1:$5</definedName>
    <definedName name="_xlnm._FilterDatabase" localSheetId="7" hidden="1">斗山!$A$7:$M$29</definedName>
    <definedName name="_xlnm.Print_Titles" localSheetId="7">斗山!$1:$5</definedName>
    <definedName name="_xlnm._FilterDatabase" localSheetId="8" hidden="1">端芬!$A$7:$M$25</definedName>
    <definedName name="_xlnm.Print_Titles" localSheetId="8">端芬!$1:$5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<sst xmlns="http://schemas.openxmlformats.org/spreadsheetml/2006/main" count="1230" uniqueCount="616">
  <si>
    <t>附件1：</t>
  </si>
  <si>
    <t>台山市白沙镇2025年政策性水稻完全成本保险（晚造）承保清单</t>
  </si>
  <si>
    <t>统计日期：2025年07月01日至2025年10月31日</t>
  </si>
  <si>
    <t>单位：亩、元、户</t>
  </si>
  <si>
    <t>单位</t>
  </si>
  <si>
    <t>被保险人</t>
  </si>
  <si>
    <t>保单号</t>
  </si>
  <si>
    <t>当造参保 户数</t>
  </si>
  <si>
    <t>当造参保           数量</t>
  </si>
  <si>
    <t>当造总保险金额</t>
  </si>
  <si>
    <t>当造总保费</t>
  </si>
  <si>
    <t>保费构成</t>
  </si>
  <si>
    <t>备注</t>
  </si>
  <si>
    <t>中央财政</t>
  </si>
  <si>
    <t>省级财政</t>
  </si>
  <si>
    <t>市级财政</t>
  </si>
  <si>
    <t>县级财政</t>
  </si>
  <si>
    <t>农户承担</t>
  </si>
  <si>
    <t>财政应拨付总保费</t>
  </si>
  <si>
    <t>——</t>
  </si>
  <si>
    <t>总计</t>
  </si>
  <si>
    <t>台山市白沙镇塘洞村民委员会余永帮等10户</t>
  </si>
  <si>
    <t>P9WO20254407N000000339</t>
  </si>
  <si>
    <t>台山市白沙镇里边村民委员会曾祥锦等22户</t>
  </si>
  <si>
    <t>P9WO20254407N000000360</t>
  </si>
  <si>
    <t>台山市白沙镇长江村民委员会马伟明等175户</t>
  </si>
  <si>
    <t>P9WO20254407N000000369</t>
  </si>
  <si>
    <t>三八圩居委会</t>
  </si>
  <si>
    <t>何国水</t>
  </si>
  <si>
    <t>P9WO20254407N000000388</t>
  </si>
  <si>
    <t>台山市白沙镇冲云村民委员会覃庆枝等37户</t>
  </si>
  <si>
    <t>P9WO20254407N000000401</t>
  </si>
  <si>
    <t>台山市白沙镇新三八村民委员会余德添等11户</t>
  </si>
  <si>
    <t>P9WO20254407N000000403</t>
  </si>
  <si>
    <t>台山市白沙镇潮境村民委员会马宝秀等23户</t>
  </si>
  <si>
    <t>P9WO20254407N000000422</t>
  </si>
  <si>
    <t>台山市白沙镇冲泮村民委员会陈业瑞等49户</t>
  </si>
  <si>
    <t>P9WO20254407N000000428</t>
  </si>
  <si>
    <t>台山市白沙镇朗溪村民委员会马詠鹏等104户</t>
  </si>
  <si>
    <t>P9WO20254407N000000429</t>
  </si>
  <si>
    <t>台山市白沙镇岗美村民委员会余牛旺等18户</t>
  </si>
  <si>
    <t>P9WO20254407N000000437</t>
  </si>
  <si>
    <t>台山市白沙镇邹村村民委员会苏万津等35户</t>
  </si>
  <si>
    <t>P9WO20254407N000000457</t>
  </si>
  <si>
    <t>台山市白沙镇朗南村民委员会谭伟信等17户</t>
  </si>
  <si>
    <t>P9WO20254407N000000458</t>
  </si>
  <si>
    <t>台山市白沙镇五围村民委员会余健雅等41户</t>
  </si>
  <si>
    <t>P9WO20254407N000000466</t>
  </si>
  <si>
    <t>台山市白沙镇龚边村民委员会黄志光等70户</t>
  </si>
  <si>
    <t>P9WO20254407N000000469</t>
  </si>
  <si>
    <t>台山市白沙镇江头村民委员会马洪亮等54户</t>
  </si>
  <si>
    <t>P9WO20254407N000000477</t>
  </si>
  <si>
    <t>台山市白沙镇下屯村民委员会黄美云等119户</t>
  </si>
  <si>
    <t>P9WO20254407N000000492</t>
  </si>
  <si>
    <t>台山市白沙镇西村村民委员会易家彬等29户</t>
  </si>
  <si>
    <t>P9WO20254407N000000513</t>
  </si>
  <si>
    <t>台山市白沙镇阳岭村民委员会黄树景等265户</t>
  </si>
  <si>
    <t>P9WO20254407N000000514</t>
  </si>
  <si>
    <t>朗北村民委员会深水桥、盛华村</t>
  </si>
  <si>
    <t>洪丽娇</t>
  </si>
  <si>
    <t>P9WO20254407N000000553</t>
  </si>
  <si>
    <t>1、参保数量：种植数量。
2、根据粤财金〔2024〕14号、《关于做好江门市2024-2026年政策性农业保险有关工作的通知》，水稻完全成本保险各级财政保费分担说明：中央财政补贴35%，省级财政补贴30%，地、市级财政补贴7.5%，县（区）级财政补贴7.5%，农民自行负担20%；
3、根据粤财金〔2024〕14号，水稻完全成本保险基本保险金额：1250元/亩/造；                                                                                                                                                                          
4、根据粤财金〔2024〕14号，水稻完全成本保险费率：3.2%。</t>
  </si>
  <si>
    <t>台山市北陡镇2025年政策性水稻完全成本保险（晚造）承保清单</t>
  </si>
  <si>
    <t>台山市北陡镇沙头冲村民委员会钟文成等296户</t>
  </si>
  <si>
    <t>P9WO20254407N000000382</t>
  </si>
  <si>
    <t>台山市北陡镇沙咀村民委员会陈统番等113户</t>
  </si>
  <si>
    <t>P9WO20254407N000000383</t>
  </si>
  <si>
    <t>台山市北陡镇下洞村民委员会陈亦富等217户</t>
  </si>
  <si>
    <t>P9WO20254407N000000384</t>
  </si>
  <si>
    <t>台山市北陡镇那琴村民委员会容文娟等656户</t>
  </si>
  <si>
    <t>P9WO20254407N000000397</t>
  </si>
  <si>
    <t>台山市北陡镇早禾石村民委员会陈木娇等76户</t>
  </si>
  <si>
    <t>P9WO20254407N000000400</t>
  </si>
  <si>
    <t>台山市北陡镇小洞村民委员会关华兴等314户</t>
  </si>
  <si>
    <t>P9WO20254407N000000420</t>
  </si>
  <si>
    <t>台山市北陡镇沙湾塘村民委员会梅昔祥等59户</t>
  </si>
  <si>
    <t>P9WO20254407N000000426</t>
  </si>
  <si>
    <t>台山市北陡镇平山蓢村民委员会何群优等234户</t>
  </si>
  <si>
    <t>P9WO20254407N000000430</t>
  </si>
  <si>
    <t>台山市北陡镇陡门圩社区居民委员会陈悦能等101户</t>
  </si>
  <si>
    <t>P9WO20254407N000000438</t>
  </si>
  <si>
    <t>台山市北陡镇寨门村民委员会容国荣等711户</t>
  </si>
  <si>
    <t>P9WO20254407N000000500</t>
  </si>
  <si>
    <t>台山市北陡镇大步头村民委员会伍汉强等82户</t>
  </si>
  <si>
    <t>P9WO20254407N000000502</t>
  </si>
  <si>
    <t>台山市北陡镇石蕉村民委员会陈喜尧等183户</t>
  </si>
  <si>
    <t>P9WO20254407N000000535</t>
  </si>
  <si>
    <t>台山市赤溪镇2025年政策性水稻完全成本保险（晚造）承保清单</t>
  </si>
  <si>
    <t>单位：亩、元、</t>
  </si>
  <si>
    <t>当造参保 数</t>
  </si>
  <si>
    <t>农承担</t>
  </si>
  <si>
    <t>台山市赤溪镇铜鼓村民委员会李银生等93户</t>
  </si>
  <si>
    <t>P9WO20254407N000000287</t>
  </si>
  <si>
    <t>台山市赤溪镇长安村民委员会林国彪等64户</t>
  </si>
  <si>
    <t>P9WO20254407N000000310</t>
  </si>
  <si>
    <t>台山市赤溪镇磅礴村民委员会袁竞存等94户</t>
  </si>
  <si>
    <t>P9WO20254407N000000379</t>
  </si>
  <si>
    <t>台山市赤溪镇长沙村民委员会陈伟青等30户</t>
  </si>
  <si>
    <t>P9WO20254407N000000380</t>
  </si>
  <si>
    <t>台山市赤溪镇北门村民委员会杨可新等84户</t>
  </si>
  <si>
    <t>P9WO20254407N000000391</t>
  </si>
  <si>
    <t>台山市赤溪镇冲金村民委员会钟如美等66户</t>
  </si>
  <si>
    <t>P9WO20254407N000000405</t>
  </si>
  <si>
    <t>台山市赤溪镇护岭村民委员会郑奕辉等12户</t>
  </si>
  <si>
    <t>P9WO20254407N000000411</t>
  </si>
  <si>
    <t>台山市赤溪镇渡头村民委员会吴砚英等51户</t>
  </si>
  <si>
    <t>P9WO20254407N000000419</t>
  </si>
  <si>
    <t>台山市赤溪镇田头村民委员会张敏锋等62户</t>
  </si>
  <si>
    <t>P9WO20254407N000000454</t>
  </si>
  <si>
    <t>台山市赤溪镇曹冲村民委员会钟如美等11户</t>
  </si>
  <si>
    <t>P9WO20254407N000000546</t>
  </si>
  <si>
    <t>台山市冲蒌镇2025年政策性水稻完全成本保险（晚造）承保清单</t>
  </si>
  <si>
    <t>台山市冲蒌镇西海经济联合社刘伟沛等25户</t>
  </si>
  <si>
    <t>P9WO20254407N000000365</t>
  </si>
  <si>
    <t>台山市冲蒌镇朝中经济联合社陈趸宁等76户</t>
  </si>
  <si>
    <t>P9WO20254407N000000366</t>
  </si>
  <si>
    <t>台山市冲蒌镇新屋经济联合社林春燕等20户</t>
  </si>
  <si>
    <t>P9WO20254407N000000367</t>
  </si>
  <si>
    <t>台山市冲蒌镇竹湖经济联合社马志能等15户</t>
  </si>
  <si>
    <t>P9WO20254407N000000427</t>
  </si>
  <si>
    <t>台山市冲蒌镇达材经济联合社伍秀瑜等48户</t>
  </si>
  <si>
    <t>P9WO20254407N000000431</t>
  </si>
  <si>
    <t>台山市冲蒌镇西坑经济联合社李国强等9户</t>
  </si>
  <si>
    <t>P9WO20254407N000000439</t>
  </si>
  <si>
    <t>台山市冲蒌镇冲洋经济联合社韦金丽等24户</t>
  </si>
  <si>
    <t>P9WO20254407N000000441</t>
  </si>
  <si>
    <t>台山市冲蒌镇前锋经济联合社雷恩光等19户</t>
  </si>
  <si>
    <t>P9WO20254407N000000453</t>
  </si>
  <si>
    <t>台山市冲蒌镇新围经济联合社祥兰娥等33户</t>
  </si>
  <si>
    <t>P9WO20254407N000000463</t>
  </si>
  <si>
    <t>台山市冲蒌镇白岗经济联合社黄惠兰等11户</t>
  </si>
  <si>
    <t>P9WO20254407N000000472</t>
  </si>
  <si>
    <t>台山市冲蒌镇官窦经济联合社周艺红等15户</t>
  </si>
  <si>
    <t>P9WO20254407N000000473</t>
  </si>
  <si>
    <t>台山市冲蒌镇八家经济联合社伍灼宁等53户</t>
  </si>
  <si>
    <t>P9WO20254407N000000474</t>
  </si>
  <si>
    <t>台山市冲蒌镇稔坪经济联合社吴玉凤等15户</t>
  </si>
  <si>
    <t>P9WO20254407N000000534</t>
  </si>
  <si>
    <t>台山市冲蒌镇三和经济联合社李振活等28户</t>
  </si>
  <si>
    <t>P9WO20254407N000000537</t>
  </si>
  <si>
    <t>台山市冲蒌镇伞塘经济联合社刘卓庭等72户</t>
  </si>
  <si>
    <t>P9WO20254407N000000547</t>
  </si>
  <si>
    <t>台山市冲蒌镇竹洛经济联合社伍阮民等11户</t>
  </si>
  <si>
    <t>P9WO20254407N000000550</t>
  </si>
  <si>
    <t>官窦村委会</t>
  </si>
  <si>
    <t>台山市西坑农业发展有限公司</t>
  </si>
  <si>
    <t>P9WO20254407N000000556</t>
  </si>
  <si>
    <t>伞塘村委会</t>
  </si>
  <si>
    <t>广东省关师傅农业开发有限公司</t>
  </si>
  <si>
    <t>P9WO20254407N000000559</t>
  </si>
  <si>
    <t>竹洛村委会</t>
  </si>
  <si>
    <t>P9WO20254407N000000561</t>
  </si>
  <si>
    <t>白岗村委会</t>
  </si>
  <si>
    <t>P9WO20254407N000000562</t>
  </si>
  <si>
    <t>台山市川岛镇2025年政策性水稻完全成本保险（晚造）承保清单</t>
  </si>
  <si>
    <t>川岛镇</t>
  </si>
  <si>
    <t>关耀平</t>
  </si>
  <si>
    <t>P9WO20254407N000000348</t>
  </si>
  <si>
    <t>茶湾149亩，东坑190亩，石笋373亩，北窦第二队105.72亩，北窦第三队110亩，北窦第四队83亩，北窦第五队40亩，北窦第六队118亩，钱家庄48亩</t>
  </si>
  <si>
    <t>盘许建</t>
  </si>
  <si>
    <t>P9WO20254407N000000349</t>
  </si>
  <si>
    <t>新地203亩，三家村81亩，朱家庄108.37亩，东村220亩，飞沙里246亩，西村212亩，北窦第一队94.4亩，钱家庄40亩，西牛坪150亩</t>
  </si>
  <si>
    <t>大洲村委会</t>
  </si>
  <si>
    <t>许树功</t>
  </si>
  <si>
    <t>P9WO20254407N000000351</t>
  </si>
  <si>
    <t>台山市川岛镇芙湾村民委员会黎英等15户</t>
  </si>
  <si>
    <t>P9WO20254407N000000364</t>
  </si>
  <si>
    <t>台山市川岛镇略尾社区居民委员会方景领等3户</t>
  </si>
  <si>
    <t>P9WO20254407N000000368</t>
  </si>
  <si>
    <t>台山市川岛镇塔边村民委员会赵锦波等10户</t>
  </si>
  <si>
    <t>P9WO20254407N000000387</t>
  </si>
  <si>
    <t>台山市川岛镇甫草村民委员会彭振文等63户</t>
  </si>
  <si>
    <t>P9WO20254407N000000424</t>
  </si>
  <si>
    <t>台山市川岛镇独湾村民委员会赵高俭等11户</t>
  </si>
  <si>
    <t>P9WO20254407N000000452</t>
  </si>
  <si>
    <t>台山市川岛镇川西村民委员会钟文苑等2户</t>
  </si>
  <si>
    <t>P9WO20254407N000000455</t>
  </si>
  <si>
    <t>台山市川岛镇山咀村民委员会朱启辉等6户</t>
  </si>
  <si>
    <t>P9WO20254407N000000459</t>
  </si>
  <si>
    <t>台山市川岛镇水平村民委员会陈新杰等25户</t>
  </si>
  <si>
    <t>P9WO20254407N000000467</t>
  </si>
  <si>
    <t>川西村委会白沙村</t>
  </si>
  <si>
    <t>钟文苑</t>
  </si>
  <si>
    <t>P9WO20254407N000000558</t>
  </si>
  <si>
    <t>台山市大江镇2025年政策性水稻完全成本保险（晚造）承保清单</t>
  </si>
  <si>
    <t>台山市大江镇来安村民委员会欧静健等12户</t>
  </si>
  <si>
    <t>P9WO20254407N000000336</t>
  </si>
  <si>
    <t>台山市大江镇新大塘村民委员会莫金连等63户</t>
  </si>
  <si>
    <t>P9WO20254407N000000341</t>
  </si>
  <si>
    <t>台山市大江镇山前村民委员会伍艳新等11户</t>
  </si>
  <si>
    <t>P9WO20254407N000000354</t>
  </si>
  <si>
    <t>台山市大江镇大巷村民委员会卢光兰等7户</t>
  </si>
  <si>
    <t>P9WO20254407N000000355</t>
  </si>
  <si>
    <t>台山市大江镇沙浦村民委员会欧家旺等16户</t>
  </si>
  <si>
    <t>P9WO20254407N000000356</t>
  </si>
  <si>
    <t>台山市大江镇麦巷村民委员会梁秉正等9户</t>
  </si>
  <si>
    <t>P9WO20254407N000000357</t>
  </si>
  <si>
    <t>台山市大江镇河木村民委员会李情仲等16户</t>
  </si>
  <si>
    <t>P9WO20254407N000000358</t>
  </si>
  <si>
    <t>台山市大江镇里坳村民委员会刘长宏等12户</t>
  </si>
  <si>
    <t>P9WO20254407N000000359</t>
  </si>
  <si>
    <t>台山市大江镇公益圩第二居民委员会赖华昌等3户</t>
  </si>
  <si>
    <t>P9WO20254407N000000375</t>
  </si>
  <si>
    <t>台山市大江镇五星村民委员会许治光等8户</t>
  </si>
  <si>
    <t>P9WO20254407N000000376</t>
  </si>
  <si>
    <t>台山市大江镇石桥村民委员会区剑勇等13户</t>
  </si>
  <si>
    <t>P9WO20254407N000000377</t>
  </si>
  <si>
    <t>台山市大江镇东头村民委员会区善旺等7户</t>
  </si>
  <si>
    <t>P9WO20254407N000000398</t>
  </si>
  <si>
    <t>台山市大江镇陈边村民委员会陈世来等10户</t>
  </si>
  <si>
    <t>P9WO20254407N000000456</t>
  </si>
  <si>
    <t>台山市大江镇新大江村民委员会雷健辉等16户</t>
  </si>
  <si>
    <t>P9WO20254407N000000464</t>
  </si>
  <si>
    <t>台山市大江镇水楼村民委员会李柏辉等18户</t>
  </si>
  <si>
    <t>P9WO20254407N000000471</t>
  </si>
  <si>
    <t>台山市大江镇铁滘村民委员会陆经福等7户</t>
  </si>
  <si>
    <t>P9WO20254407N000000483</t>
  </si>
  <si>
    <t>台山市大江镇岐岭村民委员会蔡健华等13户</t>
  </si>
  <si>
    <t>P9WO20254407N000000484</t>
  </si>
  <si>
    <t>台山市大江镇张良边村民委员会肖洁等16户</t>
  </si>
  <si>
    <t>P9WO20254407N000000485</t>
  </si>
  <si>
    <t>台山市大江镇沙冲村民委员会伍光华等16户</t>
  </si>
  <si>
    <t>P9WO20254407N000000486</t>
  </si>
  <si>
    <t>台山市大江镇公益圩第一居民委员会肖洁等2户</t>
  </si>
  <si>
    <t>P9WO20254407N000000548</t>
  </si>
  <si>
    <t>台山市都斛镇2025年政策性水稻完全成本保险（晚造）承保清单</t>
  </si>
  <si>
    <t>台山市都斛镇沙冈村民委员会李沃洽等93户</t>
  </si>
  <si>
    <t>P9WO20254407N000000295</t>
  </si>
  <si>
    <t>台山市都斛镇坦塘村民委员会邓锐源等133户</t>
  </si>
  <si>
    <t>P9WO20254407N000000303</t>
  </si>
  <si>
    <t>台山市都斛镇丰江村民委员会陈炳立等78户</t>
  </si>
  <si>
    <t>P9WO20254407N000000306</t>
  </si>
  <si>
    <t>台山市都斛镇银塘村民委员会李美清等82户</t>
  </si>
  <si>
    <t>P9WO20254407N000000307</t>
  </si>
  <si>
    <t>台山市都斛镇白石村民委员会陈伟懿等36户</t>
  </si>
  <si>
    <t>P9WO20254407N000000320</t>
  </si>
  <si>
    <t>古逻村委会</t>
  </si>
  <si>
    <t>广东安必盛种业科技有限公司</t>
  </si>
  <si>
    <t>P9WO20254407N000000345</t>
  </si>
  <si>
    <t>台山市都斛镇园美村民委员会李俊球等47户</t>
  </si>
  <si>
    <t>P9WO20254407N000000371</t>
  </si>
  <si>
    <t>台山市都斛镇西墩村民委员会符子俭等113户</t>
  </si>
  <si>
    <t>P9WO20254407N000000410</t>
  </si>
  <si>
    <t>台山市都斛镇金星村民委员会陆玉连等41户</t>
  </si>
  <si>
    <t>P9WO20254407N000000412</t>
  </si>
  <si>
    <t>台山市都斛镇古逻村民委员会黄树荣等68户</t>
  </si>
  <si>
    <t>P9WO20254407N000000461</t>
  </si>
  <si>
    <t>台山市都斛镇南村村民委员会李世前等169户</t>
  </si>
  <si>
    <t>P9WO20254407N000000497</t>
  </si>
  <si>
    <t>台山市都斛镇龙和村民委员会伍银英等43户</t>
  </si>
  <si>
    <t>P9WO20254407N000000508</t>
  </si>
  <si>
    <t>台山市都斛镇大纲村民委员会林子华等63户</t>
  </si>
  <si>
    <t>P9WO20254407N000000517</t>
  </si>
  <si>
    <t>台山市都斛镇莘村村民委员会李礼均等107户</t>
  </si>
  <si>
    <t>P9WO20254407N000000527</t>
  </si>
  <si>
    <t>台山市都斛镇东坑村民委员会余瑞娟等26户</t>
  </si>
  <si>
    <t>P9WO20254407N000000529</t>
  </si>
  <si>
    <t>台山市都斛镇下莘村村民委员会李健平等58户</t>
  </si>
  <si>
    <t>P9WO20254407N000000544</t>
  </si>
  <si>
    <t>台山市都斛镇都阳村民委员会李小荷等104户</t>
  </si>
  <si>
    <t>P9WO20254407N000000545</t>
  </si>
  <si>
    <t>台山市都斛镇竞丰村民委员会李保霞等73户</t>
  </si>
  <si>
    <t>P9WO20254407N000000555</t>
  </si>
  <si>
    <t>台山市斗山镇2025年政策性水稻完全成本保险（晚造）承保清单</t>
  </si>
  <si>
    <t>台山市斗山镇曹厚经济联合社黄焕华等38户</t>
  </si>
  <si>
    <t>P9WO20254407N000000298</t>
  </si>
  <si>
    <t>台山市斗山镇六福经济联合社黄育洪等25户</t>
  </si>
  <si>
    <t>P9WO20254407N000000335</t>
  </si>
  <si>
    <t>台山市斗山镇那洲经济联合社曾爱权等74户</t>
  </si>
  <si>
    <t>P9WO20254407N000000347</t>
  </si>
  <si>
    <t>台山市斗山镇莲洲经济联合社陈浩元等26户</t>
  </si>
  <si>
    <t>P9WO20254407N000000352</t>
  </si>
  <si>
    <t>台山市斗山镇中礼经济联合社陈朝顶等42户</t>
  </si>
  <si>
    <t>P9WO20254407N000000370</t>
  </si>
  <si>
    <t>台山市斗山镇五福经济联合社陈永枚等25户</t>
  </si>
  <si>
    <t>P9WO20254407N000000399</t>
  </si>
  <si>
    <t>台山市斗山镇唐美经济联合社伍日森等33户</t>
  </si>
  <si>
    <t>P9WO20254407N000000402</t>
  </si>
  <si>
    <t>台山市斗山镇大湾经济联合社陈耀全等37户</t>
  </si>
  <si>
    <t>P9WO20254407N000000404</t>
  </si>
  <si>
    <t>台山市斗山镇西栅经济联合社叶武本等31户</t>
  </si>
  <si>
    <t>P9WO20254407N000000448</t>
  </si>
  <si>
    <t>台山市斗山镇横江经济联合社黄伟庭等46户</t>
  </si>
  <si>
    <t>P9WO20254407N000000490</t>
  </si>
  <si>
    <t>台山市斗山镇田稠村民委员会赵群锐等68户</t>
  </si>
  <si>
    <t>P9WO20254407N000000493</t>
  </si>
  <si>
    <t>台山市斗山镇安南经济联合社伍树光等69户</t>
  </si>
  <si>
    <t>P9WO20254407N000000498</t>
  </si>
  <si>
    <t>台山市斗山镇其乐经济联合社曾崇德等13户</t>
  </si>
  <si>
    <t>P9WO20254407N000000499</t>
  </si>
  <si>
    <t>台山市斗山镇墩头经济联合社陈长贵等22户</t>
  </si>
  <si>
    <t>P9WO20254407N000000501</t>
  </si>
  <si>
    <t>台山市斗山镇秀墩经济联合社陈均明等18户</t>
  </si>
  <si>
    <t>P9WO20254407N000000510</t>
  </si>
  <si>
    <t>台山市斗山镇西乔经济联合社陈健深等33户</t>
  </si>
  <si>
    <t>P9WO20254407N000000512</t>
  </si>
  <si>
    <t>台山市斗山镇浮石经济联合社赵均荣等51户</t>
  </si>
  <si>
    <t>P9WO20254407N000000530</t>
  </si>
  <si>
    <t>台山市斗山镇福场经济联合社吴雁红等24户</t>
  </si>
  <si>
    <t>P9WO20254407N000000539</t>
  </si>
  <si>
    <t>浮石村委会</t>
  </si>
  <si>
    <t>黄家全</t>
  </si>
  <si>
    <t>P9WO20254407N000000557</t>
  </si>
  <si>
    <t>台山市端芬镇2025年政策性水稻完全成本保险（晚造）承保清单</t>
  </si>
  <si>
    <t>三洞村委会</t>
  </si>
  <si>
    <t>刘德全</t>
  </si>
  <si>
    <t>P9WO20254407N000000288</t>
  </si>
  <si>
    <t>台山市端芬镇锦江村民委员会黄飞等31户</t>
  </si>
  <si>
    <t>P9WO20254407N000000292</t>
  </si>
  <si>
    <t>台山市端芬镇西泽村民委员会陈锦求等42户</t>
  </si>
  <si>
    <t>P9WO20254407N000000302</t>
  </si>
  <si>
    <t>台山市端芬镇隆文村民委员会李坤连等78户</t>
  </si>
  <si>
    <t>P9WO20254407N000000314</t>
  </si>
  <si>
    <t>台山市端芬镇莲湖村民委员会刘南邦等13户</t>
  </si>
  <si>
    <t>P9WO20254407N000000319</t>
  </si>
  <si>
    <t>台山市端芬镇塘底村民委员会陈健新等36户</t>
  </si>
  <si>
    <t>P9WO20254407N000000353</t>
  </si>
  <si>
    <t>台山市端芬镇上泽村民委员会廖玉登等38户</t>
  </si>
  <si>
    <t>P9WO20254407N000000373</t>
  </si>
  <si>
    <t>台山市端芬镇庙边村民委员会伍灼明等67户</t>
  </si>
  <si>
    <t>P9WO20254407N000000408</t>
  </si>
  <si>
    <t>台山市端芬镇塘头村民委员会曹志勤等33户</t>
  </si>
  <si>
    <t>P9WO20254407N000000409</t>
  </si>
  <si>
    <t>台山市端芬镇西头村民委员会梅仕聪等32户</t>
  </si>
  <si>
    <t>P9WO20254407N000000495</t>
  </si>
  <si>
    <t>台山市端芬镇海阳村民委员会梅新石等73户</t>
  </si>
  <si>
    <t>P9WO20254407N000000496</t>
  </si>
  <si>
    <t>台山市端芬镇墩寨村民委员会伍学元等33户</t>
  </si>
  <si>
    <t>P9WO20254407N000000509</t>
  </si>
  <si>
    <t>台山市端芬镇那泰村民委员会阮新添等64户</t>
  </si>
  <si>
    <t>P9WO20254407N000000511</t>
  </si>
  <si>
    <t>台山市端芬镇山底村民委员会黄良进等27户</t>
  </si>
  <si>
    <t>P9WO20254407N000000519</t>
  </si>
  <si>
    <t>台山市端芬镇西廓村民委员会阮树波等70户</t>
  </si>
  <si>
    <t>P9WO20254407N000000521</t>
  </si>
  <si>
    <t>台山市广海镇2025年政策性水稻完全成本保险（晚造）承保清单</t>
  </si>
  <si>
    <t>台山市广海镇环城社区居民委员会李慈云等51户</t>
  </si>
  <si>
    <t>P9WO20254407N000000361</t>
  </si>
  <si>
    <t>广海城社区居委会</t>
  </si>
  <si>
    <t>李群卓</t>
  </si>
  <si>
    <t>P9WO20254407N000000392</t>
  </si>
  <si>
    <t>台山市广海镇中兴村民委员会梁焕波等79户</t>
  </si>
  <si>
    <t>P9WO20254407N000000433</t>
  </si>
  <si>
    <t>台山市广海镇靖安村民委员会许英华等60户</t>
  </si>
  <si>
    <t>P9WO20254407N000000482</t>
  </si>
  <si>
    <t>台山市广海镇团村村民委员会陈醒雄等38户</t>
  </si>
  <si>
    <t>P9WO20254407N000000487</t>
  </si>
  <si>
    <t>台山市广海镇双龙经济联合社陈德强等38户</t>
  </si>
  <si>
    <t>P9WO20254407N000000488</t>
  </si>
  <si>
    <t>台山市广海镇奇石村民委员会陈雅源等34户</t>
  </si>
  <si>
    <t>P9WO20254407N000000506</t>
  </si>
  <si>
    <t>台山市广海镇城北村民委员会陈伟棠等460户</t>
  </si>
  <si>
    <t>P9WO20254407N000000549</t>
  </si>
  <si>
    <t>团村村委会</t>
  </si>
  <si>
    <t>台山市广海供销社</t>
  </si>
  <si>
    <t>P9WO20254407N000000552</t>
  </si>
  <si>
    <t>中兴村民委员会坪山</t>
  </si>
  <si>
    <t>伍麟祥</t>
  </si>
  <si>
    <t>P9WO20254407N000000560</t>
  </si>
  <si>
    <t>台山市海宴镇2025年政策性水稻完全成本保险（晚造）承保清单</t>
  </si>
  <si>
    <t>台山市海宴镇廓峰村民委员会吴伟林等28户</t>
  </si>
  <si>
    <t>P9WO20254407N000000289</t>
  </si>
  <si>
    <t>台山市海宴镇洞安村民委员会沈喜芳等57户</t>
  </si>
  <si>
    <t>P9WO20254407N000000291</t>
  </si>
  <si>
    <t>台山市海宴镇和阁村民委员会苏启坚等17户</t>
  </si>
  <si>
    <t>P9WO20254407N000000297</t>
  </si>
  <si>
    <t>南丰村委会</t>
  </si>
  <si>
    <t>甄荣方</t>
  </si>
  <si>
    <t>P9WO20254407N000000305</t>
  </si>
  <si>
    <t>台山市海宴镇三兴村民委员会余昌寿等53户</t>
  </si>
  <si>
    <t>P9WO20254407N000000316</t>
  </si>
  <si>
    <t>台山市海宴镇新河村民委员会区迪秦等5户</t>
  </si>
  <si>
    <t>P9WO20254407N000000317</t>
  </si>
  <si>
    <t>台山市海宴镇海通村民委员会刘彦益等85户</t>
  </si>
  <si>
    <t>P9WO20254407N000000318</t>
  </si>
  <si>
    <t>台山市海宴镇永和村民委员会李春桥等24户</t>
  </si>
  <si>
    <t>P9WO20254407N000000337</t>
  </si>
  <si>
    <t>台山市海宴镇升平村民委员会冯一英等49户</t>
  </si>
  <si>
    <t>P9WO20254407N000000340</t>
  </si>
  <si>
    <t>台山市海宴镇石美村民委员会樊子良等45户</t>
  </si>
  <si>
    <t>P9WO20254407N000000381</t>
  </si>
  <si>
    <t>台山市海宴镇那陵村民委员会颜合海等25户</t>
  </si>
  <si>
    <t>P9WO20254407N000000393</t>
  </si>
  <si>
    <t>台山市海宴镇澳村村民委员会颜亮明等112户</t>
  </si>
  <si>
    <t>P9WO20254407N000000416</t>
  </si>
  <si>
    <t>台山市海宴镇沙栏村民委员会李瑞强等28户</t>
  </si>
  <si>
    <t>P9WO20254407N000000460</t>
  </si>
  <si>
    <t>台山市海宴镇东联村民委员会黄侣琳等44户</t>
  </si>
  <si>
    <t>P9WO20254407N000000505</t>
  </si>
  <si>
    <t>台山市海宴镇河东村民委员会罗小兰等27户</t>
  </si>
  <si>
    <t>P9WO20254407N000000507</t>
  </si>
  <si>
    <t>台山市海宴镇崙定村民委员会欧重兴等15户</t>
  </si>
  <si>
    <t>P9WO20254407N000000515</t>
  </si>
  <si>
    <t>台山市海宴镇春场村民委员会陈占胜等30户</t>
  </si>
  <si>
    <t>P9WO20254407N000000516</t>
  </si>
  <si>
    <t>台山市海宴镇联和村民委员会欧重兴等44户</t>
  </si>
  <si>
    <t>P9WO20254407N000000523</t>
  </si>
  <si>
    <t>台山市海宴镇丹堂村民委员会谭洁等72户</t>
  </si>
  <si>
    <t>P9WO20254407N000000524</t>
  </si>
  <si>
    <t>台山市海宴镇望头村民委员会龚艺洪等67户</t>
  </si>
  <si>
    <t>P9WO20254407N000000531</t>
  </si>
  <si>
    <t>台山市海宴镇联南村民委员会甄长龙等183户</t>
  </si>
  <si>
    <t>P9WO20254407N000000533</t>
  </si>
  <si>
    <t>台山市海宴镇肖美村民委员会冯家桂等15户</t>
  </si>
  <si>
    <t>P9WO20254407N000000540</t>
  </si>
  <si>
    <t>台山市三合镇2025年政策性水稻完全成本保险（晚造）承保清单</t>
  </si>
  <si>
    <t>台山市三合镇东联经济联合社陈羡镜等21户</t>
  </si>
  <si>
    <t>P9WO20254407N000000362</t>
  </si>
  <si>
    <t>台山市三合镇新一经济联合社陈活炽等52户</t>
  </si>
  <si>
    <t>P9WO20254407N000000363</t>
  </si>
  <si>
    <t>台山市三合镇联山经济联合社黄杰深等22户</t>
  </si>
  <si>
    <t>P9WO20254407N000000421</t>
  </si>
  <si>
    <t>台山市三合镇新安经济联合社岑锐文等72户</t>
  </si>
  <si>
    <t>P9WO20254407N000000423</t>
  </si>
  <si>
    <t>台山市三合镇联安经济联合社熊建芳等74户</t>
  </si>
  <si>
    <t>P9WO20254407N000000468</t>
  </si>
  <si>
    <t>台山市三合镇北联经济联合社甄国明等104户</t>
  </si>
  <si>
    <t>P9WO20254407N000000470</t>
  </si>
  <si>
    <t>台山市三合镇那金经济联合社甄清青等43户</t>
  </si>
  <si>
    <t>P9WO20254407N000000491</t>
  </si>
  <si>
    <t>台山市三合镇温泉经济联合社李昌兴等39户</t>
  </si>
  <si>
    <t>P9WO20254407N000000532</t>
  </si>
  <si>
    <t>台山市三合镇西华经济联合社黄健民等15户</t>
  </si>
  <si>
    <t>P9WO20254407N000000536</t>
  </si>
  <si>
    <t>台山市深井镇2025年政策性水稻完全成本保险（晚造）承保清单</t>
  </si>
  <si>
    <t>台山市深井镇江东经济联合社黄国荣等93户</t>
  </si>
  <si>
    <t>P9WO20254407N000000293</t>
  </si>
  <si>
    <t>台山市深井镇大洞经济联合社王东贤等169户</t>
  </si>
  <si>
    <t>P9WO20254407N000000294</t>
  </si>
  <si>
    <t>井西村民委员会</t>
  </si>
  <si>
    <t>台山市深井镇井经普农作物种植专业合作社</t>
  </si>
  <si>
    <t>P9WO20254407N000000308</t>
  </si>
  <si>
    <t>井西、那北村民委员会</t>
  </si>
  <si>
    <t>台山市富钰农业科技有限公司</t>
  </si>
  <si>
    <t>P9WO20254407N000000309</t>
  </si>
  <si>
    <t>井西200亩、那北367.95亩</t>
  </si>
  <si>
    <t>台山市深井镇蓝田经济联合社伍锦泽等178户</t>
  </si>
  <si>
    <t>P9WO20254407N000000311</t>
  </si>
  <si>
    <t>那中村委会</t>
  </si>
  <si>
    <t>朱能改</t>
  </si>
  <si>
    <t>P9WO20254407N000000313</t>
  </si>
  <si>
    <t>台山市深井镇沙潮经济联合社曾国朋等93户</t>
  </si>
  <si>
    <t>P9WO20254407N000000315</t>
  </si>
  <si>
    <t>小江村委会</t>
  </si>
  <si>
    <t>郑少朋</t>
  </si>
  <si>
    <t>P9WO20254407N000000326</t>
  </si>
  <si>
    <t>台山市深井镇河西村民委员会李永忠等32户</t>
  </si>
  <si>
    <t>P9WO20254407N000000346</t>
  </si>
  <si>
    <t>台山市深井镇井西经济联合社彭卓明等94户</t>
  </si>
  <si>
    <t>P9WO20254407N000000372</t>
  </si>
  <si>
    <t>台山市深井镇河东经济联合社沈林标等173户</t>
  </si>
  <si>
    <t>P9WO20254407N000000378</t>
  </si>
  <si>
    <t>台山市深井镇那南经济联合社黄富英等161户</t>
  </si>
  <si>
    <t>P9WO20254407N000000390</t>
  </si>
  <si>
    <t>台山市深井镇康华经济联合社彭可生等174户</t>
  </si>
  <si>
    <t>P9WO20254407N000000396</t>
  </si>
  <si>
    <t>台山市深井镇那北经济联合社丘松浩等99户</t>
  </si>
  <si>
    <t>P9WO20254407N000000417</t>
  </si>
  <si>
    <t>台山市深井镇那中经济联合社冯积祥等173户</t>
  </si>
  <si>
    <t>P9WO20254407N000000434</t>
  </si>
  <si>
    <t>台山市深井镇龙岗经济联合社陈惠景等213户</t>
  </si>
  <si>
    <t>P9WO20254407N000000444</t>
  </si>
  <si>
    <t>台山市深井镇井东经济联合社张榜明等227户</t>
  </si>
  <si>
    <t>P9WO20254407N000000528</t>
  </si>
  <si>
    <t>台山市深井镇獭山村民委员会赵荣耀等5户</t>
  </si>
  <si>
    <t>P9WO20254407N000000551</t>
  </si>
  <si>
    <t>沙潮、那中、龙岗、江东、联和村委会</t>
  </si>
  <si>
    <t>陈向忠</t>
  </si>
  <si>
    <t>P9WO20254407N000000554</t>
  </si>
  <si>
    <t>沙潮村210.25亩、那中村549.5亩、龙岗村130亩、江东村93.89亩、联和村83.33亩</t>
  </si>
  <si>
    <t>台山市水步镇2025年政策性水稻完全成本保险（晚造）承保清单</t>
  </si>
  <si>
    <t>台山市水步镇天狮坡村民委员会刘锦波等5户</t>
  </si>
  <si>
    <t>P9WO20254407N000000290</t>
  </si>
  <si>
    <t>台山市水步镇罗边村民委员会黄中平等5户</t>
  </si>
  <si>
    <t>P9WO20254407N000000296</t>
  </si>
  <si>
    <t>台山市水步镇乔庆村民委员会何志南等7户</t>
  </si>
  <si>
    <t>P9WO20254407N000000299</t>
  </si>
  <si>
    <t>台山市水步镇芦霞村民委员会梁其钦等12户</t>
  </si>
  <si>
    <t>P9WO20254407N000000300</t>
  </si>
  <si>
    <t>台山市水步镇井岗村民委员会黄来德等17户</t>
  </si>
  <si>
    <t>P9WO20254407N000000301</t>
  </si>
  <si>
    <t>台山市水步镇密冲村民委员会陈留旺等20户</t>
  </si>
  <si>
    <t>P9WO20254407N000000304</t>
  </si>
  <si>
    <t>台山市水步镇新塘村民委员会刘番象等9户</t>
  </si>
  <si>
    <t>P9WO20254407N000000312</t>
  </si>
  <si>
    <t>台山市水步镇灌田村民委员会刘栋荣等3户</t>
  </si>
  <si>
    <t>P9WO20254407N000000321</t>
  </si>
  <si>
    <t>台山市水步镇甘边村民委员会黄启成等14户</t>
  </si>
  <si>
    <t>P9WO20254407N000000322</t>
  </si>
  <si>
    <t>台山市水步镇冈宁村民委员会叶锦波等27户</t>
  </si>
  <si>
    <t>P9WO20254407N000000323</t>
  </si>
  <si>
    <t>台山市水步镇联兴村民委员会刘天伟等10户</t>
  </si>
  <si>
    <t>P9WO20254407N000000324</t>
  </si>
  <si>
    <t>台山市水步镇步溪村民委员会易锦凤等13户</t>
  </si>
  <si>
    <t>P9WO20254407N000000329</t>
  </si>
  <si>
    <t>台山市水步镇荔枝塘村民委员会林健超等30户</t>
  </si>
  <si>
    <t>P9WO20254407N000000338</t>
  </si>
  <si>
    <t>台山市水步镇下洞村民委员会谢铭添等29户</t>
  </si>
  <si>
    <t>P9WO20254407N000000389</t>
  </si>
  <si>
    <t>台山市水步镇大岭村民委员会区祖念等18户</t>
  </si>
  <si>
    <t>P9WO20254407N000000413</t>
  </si>
  <si>
    <t>台山市水步镇独冈村民委员会黄小红等10户</t>
  </si>
  <si>
    <t>P9WO20254407N000000414</t>
  </si>
  <si>
    <t>台山市水步镇长坑村民委员会刘和德等3户</t>
  </si>
  <si>
    <t>P9WO20254407N000000415</t>
  </si>
  <si>
    <t>台山市水步镇横塘村民委员会区善南等21户</t>
  </si>
  <si>
    <t>P9WO20254407N000000525</t>
  </si>
  <si>
    <t>台山市水步镇长塘村民委员会易庭荫等17户</t>
  </si>
  <si>
    <t>P9WO20254407N000000526</t>
  </si>
  <si>
    <t>台山市四九镇2025年政策性水稻完全成本保险（晚造）承保清单</t>
  </si>
  <si>
    <t>台山市四九镇石坂潭村民委员会江世发等8户</t>
  </si>
  <si>
    <t>P9WO20254407N000000330</t>
  </si>
  <si>
    <t>台山市四九镇五四村民委员会李活强等9户</t>
  </si>
  <si>
    <t>P9WO20254407N000000332</t>
  </si>
  <si>
    <t>台山市四九镇下蓢村民委员会杨明等15户</t>
  </si>
  <si>
    <t>P9WO20254407N000000333</t>
  </si>
  <si>
    <t>台山市四九镇营村村民委员会黄婵娟等5户</t>
  </si>
  <si>
    <t>P9WO20254407N000000334</t>
  </si>
  <si>
    <t>台山市四九镇复盛村民委员会雷超民等38户</t>
  </si>
  <si>
    <t>P9WO20254407N000000343</t>
  </si>
  <si>
    <t>台山市四九镇高岭村民委员会覃桂文等13户</t>
  </si>
  <si>
    <t>P9WO20254407N000000350</t>
  </si>
  <si>
    <t>台山市四九镇下坪村民委员会李自文等23户</t>
  </si>
  <si>
    <t>P9WO20254407N000000374</t>
  </si>
  <si>
    <t>台山市四九镇玄潭村民委员会蒋子浓等29户</t>
  </si>
  <si>
    <t>P9WO20254407N000000385</t>
  </si>
  <si>
    <t>台山市四九镇上南村村民委员会李维德等27户</t>
  </si>
  <si>
    <t>P9WO20254407N000000386</t>
  </si>
  <si>
    <t>台山市四九镇上蓢村民委员会李滋行等6户</t>
  </si>
  <si>
    <t>P9WO20254407N000000395</t>
  </si>
  <si>
    <t>台山市四九镇松头村民委员会陈小珍等24户</t>
  </si>
  <si>
    <t>P9WO20254407N000000406</t>
  </si>
  <si>
    <t>台山市四九镇东冠村民委员会甄伟洪等4户</t>
  </si>
  <si>
    <t>P9WO20254407N000000407</t>
  </si>
  <si>
    <t>台山市四九镇大东村民委员会李有立等29户</t>
  </si>
  <si>
    <t>P9WO20254407N000000425</t>
  </si>
  <si>
    <t>台山市四九镇塘虾村民委员会甄进荣等20户</t>
  </si>
  <si>
    <t>P9WO20254407N000000432</t>
  </si>
  <si>
    <t>台山市四九镇大塘村民委员会杨盛中等97户</t>
  </si>
  <si>
    <t>P9WO20254407N000000462</t>
  </si>
  <si>
    <t>台山市四九镇车蓢村民委员会赵维贞等26户</t>
  </si>
  <si>
    <t>P9WO20254407N000000465</t>
  </si>
  <si>
    <t>台山市四九镇东方村民委员会李慧燕等6户</t>
  </si>
  <si>
    <t>P9WO20254407N000000494</t>
  </si>
  <si>
    <t>台山市四九镇白石堡村民委员会李发武等24户</t>
  </si>
  <si>
    <t>P9WO20254407N000000504</t>
  </si>
  <si>
    <t>台山市四九镇上坪村民委员会张锡汉等13户</t>
  </si>
  <si>
    <t>P9WO20254407N000000518</t>
  </si>
  <si>
    <t>台山市台城街道2025年政策性水稻完全成本保险（晚造）承保清单</t>
  </si>
  <si>
    <t>台山市台城街道筋坑村民委员会李德平等2户</t>
  </si>
  <si>
    <t>P9WO20254407N000000325</t>
  </si>
  <si>
    <t>台山市台城街道朱洞村民委员会叶棋金等9户</t>
  </si>
  <si>
    <t>P9WO20254407N000000327</t>
  </si>
  <si>
    <t>台山市台城街道河北村民委员会谭荣叠等16户</t>
  </si>
  <si>
    <t>P9WO20254407N000000328</t>
  </si>
  <si>
    <t>台山市台城街道圆山村民委员会谭子儒等10户</t>
  </si>
  <si>
    <t>P9WO20254407N000000331</t>
  </si>
  <si>
    <t>台山市台城街道桂水村民委员会伍安达等2户</t>
  </si>
  <si>
    <t>P9WO20254407N000000342</t>
  </si>
  <si>
    <t>台山市台城街道泡步村民委员会黄绪业等2户</t>
  </si>
  <si>
    <t>P9WO20254407N000000344</t>
  </si>
  <si>
    <t>台山市台城街道香雁湖村民委员会张仕宏等23户</t>
  </si>
  <si>
    <t>P9WO20254407N000000394</t>
  </si>
  <si>
    <t>台山市台城街道南坑村民委员会黄子德等12户</t>
  </si>
  <si>
    <t>P9WO20254407N000000418</t>
  </si>
  <si>
    <t>台山市台城街道淡村村民委员会朱仕俊等16户</t>
  </si>
  <si>
    <t>P9WO20254407N000000440</t>
  </si>
  <si>
    <t>台山市台城街道安步村民委员会温庆比等6户</t>
  </si>
  <si>
    <t>P9WO20254407N000000442</t>
  </si>
  <si>
    <t>台山市台城街道岭背村民委员会李军明等15户</t>
  </si>
  <si>
    <t>P9WO20254407N000000443</t>
  </si>
  <si>
    <t>台山市台城街道白水村民委员会谭新才等15户</t>
  </si>
  <si>
    <t>P9WO20254407N000000445</t>
  </si>
  <si>
    <t>台山市台城街道水南村民委员会陈仕韶等6户</t>
  </si>
  <si>
    <t>P9WO20254407N000000446</t>
  </si>
  <si>
    <t>台山市台城街道礼边村民委员会李文生等23户</t>
  </si>
  <si>
    <t>P9WO20254407N000000447</t>
  </si>
  <si>
    <t>台山市台城街道罗洞村民委员会温金球等12户</t>
  </si>
  <si>
    <t>P9WO20254407N000000478</t>
  </si>
  <si>
    <t>台山市台城街道三社村民委员会黄杰智等27户</t>
  </si>
  <si>
    <t>P9WO20254407N000000479</t>
  </si>
  <si>
    <t>台山市台城街道大亨村民委员会李慧燕等13户</t>
  </si>
  <si>
    <t>P9WO20254407N000000489</t>
  </si>
  <si>
    <t>台山市台城街道平岗村民委员会朱活年等11户</t>
  </si>
  <si>
    <t>P9WO20254407N000000520</t>
  </si>
  <si>
    <t>台山市台城街道沙坑村民委员会彭德安等2户</t>
  </si>
  <si>
    <t>P9WO20254407N000000541</t>
  </si>
  <si>
    <t>台山市汶村镇2025年政策性水稻完全成本保险（晚造）承保清单</t>
  </si>
  <si>
    <t>台山市汶村镇九岗村民委员会陈池大等17户</t>
  </si>
  <si>
    <t>P9WO20254407N000000435</t>
  </si>
  <si>
    <t>台山市汶村镇高朗村民委员会甄超勇等84户</t>
  </si>
  <si>
    <t>P9WO20254407N000000436</t>
  </si>
  <si>
    <t>台山市汶村镇西联村民委员会甄东升等18户</t>
  </si>
  <si>
    <t>P9WO20254407N000000449</t>
  </si>
  <si>
    <t>台山市汶村镇冲口村民委员会谭琼花等14户</t>
  </si>
  <si>
    <t>P9WO20254407N000000450</t>
  </si>
  <si>
    <t>台山市汶村镇大担村民委员会马灿良等35户</t>
  </si>
  <si>
    <t>P9WO20254407N000000451</t>
  </si>
  <si>
    <t>台山市汶村镇五乡村民委员会颜富民等15户</t>
  </si>
  <si>
    <t>P9WO20254407N000000475</t>
  </si>
  <si>
    <t>台山市汶村镇小担村民委员会曹德利等65户</t>
  </si>
  <si>
    <t>P9WO20254407N000000476</t>
  </si>
  <si>
    <t>台山市汶村镇上头村民委员会陈一仲等15户</t>
  </si>
  <si>
    <t>P9WO20254407N000000480</t>
  </si>
  <si>
    <t>台山市汶村镇汶村村民委员会陈培英等39户</t>
  </si>
  <si>
    <t>P9WO20254407N000000481</t>
  </si>
  <si>
    <t>台山市汶村镇凤村村民委员会陈国盛等33户</t>
  </si>
  <si>
    <t>P9WO20254407N000000503</t>
  </si>
  <si>
    <t>台山市汶村镇横山村民委员会甄玺安等9户</t>
  </si>
  <si>
    <t>P9WO20254407N000000522</t>
  </si>
  <si>
    <t>台山市汶村镇白沙村民委员会何炎良等19户</t>
  </si>
  <si>
    <t>P9WO20254407N000000538</t>
  </si>
  <si>
    <t>台山市汶村镇沙奇村民委员会陈长庆等45户</t>
  </si>
  <si>
    <t>P9WO20254407N000000542</t>
  </si>
  <si>
    <t>台山市汶村镇茭一村民委员会陈健卡等16户</t>
  </si>
  <si>
    <t>P9WO20254407N000000543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</si>
</sst>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9">
    <font>
      <sz val="11"/>
      <color theme="1"/>
      <name val="宋体"/>
      <charset val="134"/>
      <scheme val="minor"/>
    </font>
    <font>
      <sz val="15"/>
      <name val="微软雅黑"/>
      <charset val="134"/>
    </font>
    <font>
      <sz val="14"/>
      <name val="宋体"/>
      <charset val="134"/>
    </font>
    <font>
      <sz val="15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微软雅黑"/>
      <charset val="134"/>
    </font>
    <font>
      <b/>
      <sz val="15"/>
      <name val="微软雅黑"/>
      <charset val="134"/>
    </font>
    <font>
      <b/>
      <sz val="10"/>
      <name val="微软雅黑"/>
      <charset val="134"/>
    </font>
    <font>
      <b/>
      <sz val="14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/>
    <xf numFmtId="0" fontId="3" fillId="0" borderId="0" xfId="0" applyFont="1" applyAlignment="1"/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zoomScale="70" zoomScaleNormal="70" topLeftCell="A17" workbookViewId="0">
      <selection activeCell="D14" sqref="D14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 t="s">
        <v>0</v>
      </c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729262.4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SUM(D8:D26)</f>
        <v>1081</v>
      </c>
      <c r="E7" s="28">
        <f>SUM(E8:E26)</f>
        <v>22789.45</v>
      </c>
      <c r="F7" s="28">
        <f t="shared" ref="F7:L7" si="0">SUM(F8:F26)</f>
        <v>28486812.5</v>
      </c>
      <c r="G7" s="28">
        <f t="shared" si="0"/>
        <v>911578</v>
      </c>
      <c r="H7" s="28">
        <f t="shared" si="0"/>
        <v>319052.3</v>
      </c>
      <c r="I7" s="28">
        <f t="shared" si="0"/>
        <v>273473.4</v>
      </c>
      <c r="J7" s="28">
        <f t="shared" si="0"/>
        <v>68368.35</v>
      </c>
      <c r="K7" s="28">
        <f t="shared" si="0"/>
        <v>68368.35</v>
      </c>
      <c r="L7" s="28">
        <f t="shared" si="0"/>
        <v>182315.6</v>
      </c>
      <c r="M7" s="24" t="s">
        <v>19</v>
      </c>
    </row>
    <row r="8" s="5" customFormat="1" ht="51" customHeight="1" spans="1:13">
      <c r="A8" s="29" t="str">
        <f>MID(B8,7,7)</f>
        <v>塘洞村民委员会</v>
      </c>
      <c r="B8" s="41" t="s">
        <v>21</v>
      </c>
      <c r="C8" s="29" t="s">
        <v>22</v>
      </c>
      <c r="D8" s="29">
        <v>10</v>
      </c>
      <c r="E8" s="30">
        <v>109.26</v>
      </c>
      <c r="F8" s="30">
        <v>136575</v>
      </c>
      <c r="G8" s="30">
        <v>4370.4</v>
      </c>
      <c r="H8" s="30">
        <v>1529.64</v>
      </c>
      <c r="I8" s="30">
        <v>1311.12</v>
      </c>
      <c r="J8" s="31">
        <v>327.78</v>
      </c>
      <c r="K8" s="31">
        <v>327.78</v>
      </c>
      <c r="L8" s="32">
        <v>874.08</v>
      </c>
      <c r="M8" s="32" t="s">
        <v>19</v>
      </c>
    </row>
    <row r="9" s="5" customFormat="1" ht="55" customHeight="1" spans="1:13">
      <c r="A9" s="29" t="str">
        <f>MID(B9,7,7)</f>
        <v>里边村民委员会</v>
      </c>
      <c r="B9" s="41" t="s">
        <v>23</v>
      </c>
      <c r="C9" s="29" t="s">
        <v>24</v>
      </c>
      <c r="D9" s="29">
        <v>22</v>
      </c>
      <c r="E9" s="30">
        <v>1078.2</v>
      </c>
      <c r="F9" s="30">
        <v>1347750</v>
      </c>
      <c r="G9" s="30">
        <v>43128</v>
      </c>
      <c r="H9" s="30">
        <v>15094.8</v>
      </c>
      <c r="I9" s="30">
        <v>12938.4</v>
      </c>
      <c r="J9" s="31">
        <v>3234.6</v>
      </c>
      <c r="K9" s="31">
        <v>3234.6</v>
      </c>
      <c r="L9" s="32">
        <v>8625.6</v>
      </c>
      <c r="M9" s="32" t="s">
        <v>19</v>
      </c>
    </row>
    <row r="10" s="5" customFormat="1" ht="48" customHeight="1" spans="1:13">
      <c r="A10" s="29" t="str">
        <f>MID(B10,7,7)</f>
        <v>长江村民委员会</v>
      </c>
      <c r="B10" s="41" t="s">
        <v>25</v>
      </c>
      <c r="C10" s="29" t="s">
        <v>26</v>
      </c>
      <c r="D10" s="29">
        <v>175</v>
      </c>
      <c r="E10" s="30">
        <v>3586.35</v>
      </c>
      <c r="F10" s="30">
        <v>4482937.5</v>
      </c>
      <c r="G10" s="30">
        <v>143454</v>
      </c>
      <c r="H10" s="30">
        <v>50208.9</v>
      </c>
      <c r="I10" s="30">
        <v>43036.2</v>
      </c>
      <c r="J10" s="31">
        <v>10759.05</v>
      </c>
      <c r="K10" s="31">
        <v>10759.05</v>
      </c>
      <c r="L10" s="32">
        <v>28690.8</v>
      </c>
      <c r="M10" s="32" t="s">
        <v>19</v>
      </c>
    </row>
    <row r="11" s="5" customFormat="1" ht="44" customHeight="1" spans="1:13">
      <c r="A11" s="29" t="s">
        <v>27</v>
      </c>
      <c r="B11" s="41" t="s">
        <v>28</v>
      </c>
      <c r="C11" s="29" t="s">
        <v>29</v>
      </c>
      <c r="D11" s="29">
        <v>1</v>
      </c>
      <c r="E11" s="30">
        <v>52.27</v>
      </c>
      <c r="F11" s="30">
        <v>65337.5</v>
      </c>
      <c r="G11" s="30">
        <v>2090.8</v>
      </c>
      <c r="H11" s="30">
        <v>731.78</v>
      </c>
      <c r="I11" s="30">
        <v>627.24</v>
      </c>
      <c r="J11" s="31">
        <v>156.81</v>
      </c>
      <c r="K11" s="31">
        <v>156.81</v>
      </c>
      <c r="L11" s="32">
        <v>418.16</v>
      </c>
      <c r="M11" s="32" t="s">
        <v>19</v>
      </c>
    </row>
    <row r="12" s="5" customFormat="1" ht="44" customHeight="1" spans="1:13">
      <c r="A12" s="29" t="str">
        <f>MID(B12,7,7)</f>
        <v>冲云村民委员会</v>
      </c>
      <c r="B12" s="41" t="s">
        <v>30</v>
      </c>
      <c r="C12" s="29" t="s">
        <v>31</v>
      </c>
      <c r="D12" s="29">
        <v>37</v>
      </c>
      <c r="E12" s="30">
        <v>1086.56</v>
      </c>
      <c r="F12" s="30">
        <v>1358200</v>
      </c>
      <c r="G12" s="30">
        <v>43462.4</v>
      </c>
      <c r="H12" s="30">
        <v>15211.84</v>
      </c>
      <c r="I12" s="30">
        <v>13038.72</v>
      </c>
      <c r="J12" s="31">
        <v>3259.68</v>
      </c>
      <c r="K12" s="31">
        <v>3259.68</v>
      </c>
      <c r="L12" s="32">
        <v>8692.48</v>
      </c>
      <c r="M12" s="32" t="s">
        <v>19</v>
      </c>
    </row>
    <row r="13" s="5" customFormat="1" ht="46" customHeight="1" spans="1:13">
      <c r="A13" s="29" t="str">
        <f>MID(B13,7,8)</f>
        <v>新三八村民委员会</v>
      </c>
      <c r="B13" s="41" t="s">
        <v>32</v>
      </c>
      <c r="C13" s="29" t="s">
        <v>33</v>
      </c>
      <c r="D13" s="29">
        <v>11</v>
      </c>
      <c r="E13" s="30">
        <v>297.2</v>
      </c>
      <c r="F13" s="30">
        <v>371500</v>
      </c>
      <c r="G13" s="30">
        <v>11888</v>
      </c>
      <c r="H13" s="30">
        <v>4160.8</v>
      </c>
      <c r="I13" s="30">
        <v>3566.4</v>
      </c>
      <c r="J13" s="31">
        <v>891.6</v>
      </c>
      <c r="K13" s="31">
        <v>891.6</v>
      </c>
      <c r="L13" s="32">
        <v>2377.6</v>
      </c>
      <c r="M13" s="32" t="s">
        <v>19</v>
      </c>
    </row>
    <row r="14" s="5" customFormat="1" ht="44" customHeight="1" spans="1:13">
      <c r="A14" s="29" t="str">
        <f>MID(B14,7,7)</f>
        <v>潮境村民委员会</v>
      </c>
      <c r="B14" s="41" t="s">
        <v>34</v>
      </c>
      <c r="C14" s="29" t="s">
        <v>35</v>
      </c>
      <c r="D14" s="29">
        <v>23</v>
      </c>
      <c r="E14" s="30">
        <v>556.86</v>
      </c>
      <c r="F14" s="30">
        <v>696075</v>
      </c>
      <c r="G14" s="30">
        <v>22274.4</v>
      </c>
      <c r="H14" s="30">
        <v>7796.04</v>
      </c>
      <c r="I14" s="30">
        <v>6682.32</v>
      </c>
      <c r="J14" s="31">
        <v>1670.58</v>
      </c>
      <c r="K14" s="31">
        <v>1670.58</v>
      </c>
      <c r="L14" s="32">
        <v>4454.88</v>
      </c>
      <c r="M14" s="32" t="s">
        <v>19</v>
      </c>
    </row>
    <row r="15" s="5" customFormat="1" ht="49" customHeight="1" spans="1:13">
      <c r="A15" s="29" t="str">
        <f>MID(B15,7,7)</f>
        <v>冲泮村民委员会</v>
      </c>
      <c r="B15" s="41" t="s">
        <v>36</v>
      </c>
      <c r="C15" s="29" t="s">
        <v>37</v>
      </c>
      <c r="D15" s="29">
        <v>49</v>
      </c>
      <c r="E15" s="30">
        <v>1700.3</v>
      </c>
      <c r="F15" s="30">
        <v>2125375</v>
      </c>
      <c r="G15" s="30">
        <v>68012</v>
      </c>
      <c r="H15" s="30">
        <v>23804.2</v>
      </c>
      <c r="I15" s="30">
        <v>20403.6</v>
      </c>
      <c r="J15" s="31">
        <v>5100.9</v>
      </c>
      <c r="K15" s="31">
        <v>5100.9</v>
      </c>
      <c r="L15" s="32">
        <v>13602.4</v>
      </c>
      <c r="M15" s="32" t="s">
        <v>19</v>
      </c>
    </row>
    <row r="16" s="5" customFormat="1" ht="45" customHeight="1" spans="1:13">
      <c r="A16" s="29" t="str">
        <f t="shared" ref="A16:A26" si="1">MID(B16,7,7)</f>
        <v>朗溪村民委员会</v>
      </c>
      <c r="B16" s="41" t="s">
        <v>38</v>
      </c>
      <c r="C16" s="29" t="s">
        <v>39</v>
      </c>
      <c r="D16" s="29">
        <v>104</v>
      </c>
      <c r="E16" s="30">
        <v>700.88</v>
      </c>
      <c r="F16" s="30">
        <v>876100</v>
      </c>
      <c r="G16" s="30">
        <v>28035.2</v>
      </c>
      <c r="H16" s="30">
        <v>9812.32</v>
      </c>
      <c r="I16" s="30">
        <v>8410.56</v>
      </c>
      <c r="J16" s="31">
        <v>2102.64</v>
      </c>
      <c r="K16" s="31">
        <v>2102.64</v>
      </c>
      <c r="L16" s="32">
        <v>5607.04</v>
      </c>
      <c r="M16" s="32" t="s">
        <v>19</v>
      </c>
    </row>
    <row r="17" s="5" customFormat="1" ht="50" customHeight="1" spans="1:13">
      <c r="A17" s="29" t="str">
        <f t="shared" si="1"/>
        <v>岗美村民委员会</v>
      </c>
      <c r="B17" s="41" t="s">
        <v>40</v>
      </c>
      <c r="C17" s="29" t="s">
        <v>41</v>
      </c>
      <c r="D17" s="29">
        <v>18</v>
      </c>
      <c r="E17" s="30">
        <v>718.13</v>
      </c>
      <c r="F17" s="30">
        <v>897662.5</v>
      </c>
      <c r="G17" s="30">
        <v>28725.2</v>
      </c>
      <c r="H17" s="30">
        <v>10053.82</v>
      </c>
      <c r="I17" s="30">
        <v>8617.56</v>
      </c>
      <c r="J17" s="31">
        <v>2154.39</v>
      </c>
      <c r="K17" s="31">
        <v>2154.39</v>
      </c>
      <c r="L17" s="32">
        <v>5745.04</v>
      </c>
      <c r="M17" s="32" t="s">
        <v>19</v>
      </c>
    </row>
    <row r="18" s="5" customFormat="1" ht="47" customHeight="1" spans="1:13">
      <c r="A18" s="29" t="str">
        <f t="shared" si="1"/>
        <v>邹村村民委员会</v>
      </c>
      <c r="B18" s="41" t="s">
        <v>42</v>
      </c>
      <c r="C18" s="29" t="s">
        <v>43</v>
      </c>
      <c r="D18" s="29">
        <v>35</v>
      </c>
      <c r="E18" s="30">
        <v>487.3</v>
      </c>
      <c r="F18" s="30">
        <v>609125</v>
      </c>
      <c r="G18" s="30">
        <v>19492</v>
      </c>
      <c r="H18" s="30">
        <v>6822.2</v>
      </c>
      <c r="I18" s="30">
        <v>5847.6</v>
      </c>
      <c r="J18" s="31">
        <v>1461.9</v>
      </c>
      <c r="K18" s="31">
        <v>1461.9</v>
      </c>
      <c r="L18" s="32">
        <v>3898.4</v>
      </c>
      <c r="M18" s="32" t="s">
        <v>19</v>
      </c>
    </row>
    <row r="19" s="5" customFormat="1" ht="47" customHeight="1" spans="1:13">
      <c r="A19" s="29" t="str">
        <f t="shared" si="1"/>
        <v>朗南村民委员会</v>
      </c>
      <c r="B19" s="41" t="s">
        <v>44</v>
      </c>
      <c r="C19" s="29" t="s">
        <v>45</v>
      </c>
      <c r="D19" s="29">
        <v>17</v>
      </c>
      <c r="E19" s="30">
        <v>313.3</v>
      </c>
      <c r="F19" s="30">
        <v>391625</v>
      </c>
      <c r="G19" s="30">
        <v>12532</v>
      </c>
      <c r="H19" s="30">
        <v>4386.2</v>
      </c>
      <c r="I19" s="30">
        <v>3759.6</v>
      </c>
      <c r="J19" s="31">
        <v>939.9</v>
      </c>
      <c r="K19" s="31">
        <v>939.9</v>
      </c>
      <c r="L19" s="32">
        <v>2506.4</v>
      </c>
      <c r="M19" s="32" t="s">
        <v>19</v>
      </c>
    </row>
    <row r="20" s="5" customFormat="1" ht="47" customHeight="1" spans="1:13">
      <c r="A20" s="29" t="str">
        <f t="shared" si="1"/>
        <v>五围村民委员会</v>
      </c>
      <c r="B20" s="41" t="s">
        <v>46</v>
      </c>
      <c r="C20" s="29" t="s">
        <v>47</v>
      </c>
      <c r="D20" s="29">
        <v>41</v>
      </c>
      <c r="E20" s="30">
        <v>1318.8</v>
      </c>
      <c r="F20" s="30">
        <v>1648500</v>
      </c>
      <c r="G20" s="30">
        <v>52752</v>
      </c>
      <c r="H20" s="30">
        <v>18463.2</v>
      </c>
      <c r="I20" s="30">
        <v>15825.6</v>
      </c>
      <c r="J20" s="31">
        <v>3956.4</v>
      </c>
      <c r="K20" s="31">
        <v>3956.4</v>
      </c>
      <c r="L20" s="32">
        <v>10550.4</v>
      </c>
      <c r="M20" s="32" t="s">
        <v>19</v>
      </c>
    </row>
    <row r="21" s="5" customFormat="1" ht="47" customHeight="1" spans="1:13">
      <c r="A21" s="29" t="str">
        <f t="shared" si="1"/>
        <v>龚边村民委员会</v>
      </c>
      <c r="B21" s="41" t="s">
        <v>48</v>
      </c>
      <c r="C21" s="29" t="s">
        <v>49</v>
      </c>
      <c r="D21" s="29">
        <v>70</v>
      </c>
      <c r="E21" s="30">
        <v>2555.2</v>
      </c>
      <c r="F21" s="30">
        <v>3194000</v>
      </c>
      <c r="G21" s="30">
        <v>102208</v>
      </c>
      <c r="H21" s="30">
        <v>35772.8</v>
      </c>
      <c r="I21" s="30">
        <v>30662.4</v>
      </c>
      <c r="J21" s="31">
        <v>7665.6</v>
      </c>
      <c r="K21" s="31">
        <v>7665.6</v>
      </c>
      <c r="L21" s="32">
        <v>20441.6</v>
      </c>
      <c r="M21" s="32" t="s">
        <v>19</v>
      </c>
    </row>
    <row r="22" s="5" customFormat="1" ht="47" customHeight="1" spans="1:13">
      <c r="A22" s="29" t="str">
        <f t="shared" si="1"/>
        <v>江头村民委员会</v>
      </c>
      <c r="B22" s="41" t="s">
        <v>50</v>
      </c>
      <c r="C22" s="29" t="s">
        <v>51</v>
      </c>
      <c r="D22" s="29">
        <v>54</v>
      </c>
      <c r="E22" s="30">
        <v>1204.52</v>
      </c>
      <c r="F22" s="30">
        <v>1505650</v>
      </c>
      <c r="G22" s="30">
        <v>48180.8</v>
      </c>
      <c r="H22" s="30">
        <v>16863.28</v>
      </c>
      <c r="I22" s="30">
        <v>14454.24</v>
      </c>
      <c r="J22" s="31">
        <v>3613.56</v>
      </c>
      <c r="K22" s="31">
        <v>3613.56</v>
      </c>
      <c r="L22" s="32">
        <v>9636.16</v>
      </c>
      <c r="M22" s="32" t="s">
        <v>19</v>
      </c>
    </row>
    <row r="23" s="5" customFormat="1" ht="47" customHeight="1" spans="1:13">
      <c r="A23" s="29" t="str">
        <f t="shared" si="1"/>
        <v>下屯村民委员会</v>
      </c>
      <c r="B23" s="41" t="s">
        <v>52</v>
      </c>
      <c r="C23" s="29" t="s">
        <v>53</v>
      </c>
      <c r="D23" s="29">
        <v>119</v>
      </c>
      <c r="E23" s="30">
        <v>1985.88</v>
      </c>
      <c r="F23" s="30">
        <v>2482350</v>
      </c>
      <c r="G23" s="30">
        <v>79435.2</v>
      </c>
      <c r="H23" s="30">
        <v>27802.32</v>
      </c>
      <c r="I23" s="30">
        <v>23830.56</v>
      </c>
      <c r="J23" s="31">
        <v>5957.64</v>
      </c>
      <c r="K23" s="31">
        <v>5957.64</v>
      </c>
      <c r="L23" s="32">
        <v>15887.04</v>
      </c>
      <c r="M23" s="32" t="s">
        <v>19</v>
      </c>
    </row>
    <row r="24" s="5" customFormat="1" ht="47" customHeight="1" spans="1:13">
      <c r="A24" s="29" t="str">
        <f t="shared" si="1"/>
        <v>西村村民委员会</v>
      </c>
      <c r="B24" s="41" t="s">
        <v>54</v>
      </c>
      <c r="C24" s="29" t="s">
        <v>55</v>
      </c>
      <c r="D24" s="29">
        <v>29</v>
      </c>
      <c r="E24" s="30">
        <v>1565.5</v>
      </c>
      <c r="F24" s="30">
        <v>1956875</v>
      </c>
      <c r="G24" s="30">
        <v>62620</v>
      </c>
      <c r="H24" s="30">
        <v>21917</v>
      </c>
      <c r="I24" s="30">
        <v>18786</v>
      </c>
      <c r="J24" s="31">
        <v>4696.5</v>
      </c>
      <c r="K24" s="31">
        <v>4696.5</v>
      </c>
      <c r="L24" s="32">
        <v>12524</v>
      </c>
      <c r="M24" s="32" t="s">
        <v>19</v>
      </c>
    </row>
    <row r="25" s="5" customFormat="1" ht="47" customHeight="1" spans="1:13">
      <c r="A25" s="29" t="str">
        <f t="shared" si="1"/>
        <v>阳岭村民委员会</v>
      </c>
      <c r="B25" s="41" t="s">
        <v>56</v>
      </c>
      <c r="C25" s="29" t="s">
        <v>57</v>
      </c>
      <c r="D25" s="29">
        <v>265</v>
      </c>
      <c r="E25" s="30">
        <v>3392.94</v>
      </c>
      <c r="F25" s="30">
        <v>4241175</v>
      </c>
      <c r="G25" s="30">
        <v>135717.6</v>
      </c>
      <c r="H25" s="30">
        <v>47501.16</v>
      </c>
      <c r="I25" s="30">
        <v>40715.28</v>
      </c>
      <c r="J25" s="31">
        <v>10178.82</v>
      </c>
      <c r="K25" s="31">
        <v>10178.82</v>
      </c>
      <c r="L25" s="32">
        <v>27143.52</v>
      </c>
      <c r="M25" s="32" t="s">
        <v>19</v>
      </c>
    </row>
    <row r="26" s="5" customFormat="1" ht="52" customHeight="1" spans="1:13">
      <c r="A26" s="29" t="s">
        <v>58</v>
      </c>
      <c r="B26" s="41" t="s">
        <v>59</v>
      </c>
      <c r="C26" s="29" t="s">
        <v>60</v>
      </c>
      <c r="D26" s="29">
        <v>1</v>
      </c>
      <c r="E26" s="30">
        <v>80</v>
      </c>
      <c r="F26" s="30">
        <v>100000</v>
      </c>
      <c r="G26" s="30">
        <v>3200</v>
      </c>
      <c r="H26" s="30">
        <v>1120</v>
      </c>
      <c r="I26" s="30">
        <v>960</v>
      </c>
      <c r="J26" s="31">
        <v>240</v>
      </c>
      <c r="K26" s="31">
        <v>240</v>
      </c>
      <c r="L26" s="32">
        <v>640</v>
      </c>
      <c r="M26" s="32" t="s">
        <v>19</v>
      </c>
    </row>
    <row r="27" s="3" customFormat="1" ht="98" customHeight="1" spans="1:13">
      <c r="A27" s="34" t="s">
        <v>61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="6" customFormat="1" spans="1:13">
      <c r="D28" s="35"/>
      <c r="F28" s="35"/>
      <c r="L28" s="36"/>
    </row>
    <row r="29" s="6" customFormat="1" spans="1:13">
      <c r="D29" s="35"/>
      <c r="F29" s="35"/>
    </row>
    <row r="35" spans="1:11">
      <c r="A35" s="37"/>
      <c r="B35" s="37"/>
      <c r="C35" s="38"/>
      <c r="D35" s="37"/>
      <c r="E35" s="37"/>
      <c r="F35" s="37"/>
      <c r="G35" s="37"/>
      <c r="H35" s="37"/>
      <c r="I35" s="37"/>
      <c r="J35" s="37"/>
      <c r="K35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7:M27"/>
    <mergeCell ref="A35:K35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236111111111111" bottom="0" header="0.314583333333333" footer="0.314583333333333"/>
  <pageSetup paperSize="9" scale="38" orientation="landscape" horizontalDpi="600"/>
  <headerFooter/>
  <ignoredErrors>
    <ignoredError sqref="A13" formula="1"/>
    <ignoredError sqref="F7 B12:B25 B9:B10 F9:L26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335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24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24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579802.24</v>
      </c>
      <c r="I6" s="22"/>
      <c r="J6" s="22"/>
      <c r="K6" s="22"/>
      <c r="L6" s="25" t="s">
        <v>19</v>
      </c>
      <c r="M6" s="24"/>
    </row>
    <row r="7" s="3" customFormat="1" ht="33.75" customHeight="1" spans="1:13">
      <c r="A7" s="26" t="s">
        <v>20</v>
      </c>
      <c r="B7" s="26"/>
      <c r="C7" s="26"/>
      <c r="D7" s="27">
        <f>SUM(D8:D17)</f>
        <v>763</v>
      </c>
      <c r="E7" s="28">
        <f>SUM(E8:E17)</f>
        <v>18118.82</v>
      </c>
      <c r="F7" s="28">
        <f t="shared" ref="F7:L7" si="0">SUM(F8:F17)</f>
        <v>22648525</v>
      </c>
      <c r="G7" s="28">
        <f t="shared" si="0"/>
        <v>724752.8</v>
      </c>
      <c r="H7" s="28">
        <f t="shared" si="0"/>
        <v>253663.48</v>
      </c>
      <c r="I7" s="28">
        <f t="shared" si="0"/>
        <v>217425.84</v>
      </c>
      <c r="J7" s="28">
        <f t="shared" si="0"/>
        <v>54356.46</v>
      </c>
      <c r="K7" s="28">
        <f t="shared" si="0"/>
        <v>54356.46</v>
      </c>
      <c r="L7" s="28">
        <f t="shared" si="0"/>
        <v>144950.56</v>
      </c>
      <c r="M7" s="24"/>
    </row>
    <row r="8" s="5" customFormat="1" ht="51" customHeight="1" spans="1:13">
      <c r="A8" s="29" t="str">
        <f>MID(B8,7,9)</f>
        <v>环城社区居民委员会</v>
      </c>
      <c r="B8" s="41" t="s">
        <v>336</v>
      </c>
      <c r="C8" s="29" t="s">
        <v>337</v>
      </c>
      <c r="D8" s="29">
        <v>51</v>
      </c>
      <c r="E8" s="30">
        <v>384.4</v>
      </c>
      <c r="F8" s="30">
        <v>480500</v>
      </c>
      <c r="G8" s="30">
        <v>15376</v>
      </c>
      <c r="H8" s="30">
        <v>5381.6</v>
      </c>
      <c r="I8" s="30">
        <v>4612.8</v>
      </c>
      <c r="J8" s="31">
        <v>1153.2</v>
      </c>
      <c r="K8" s="31">
        <v>1153.2</v>
      </c>
      <c r="L8" s="32">
        <v>3075.2</v>
      </c>
      <c r="M8" s="32" t="s">
        <v>19</v>
      </c>
    </row>
    <row r="9" s="5" customFormat="1" ht="55" customHeight="1" spans="1:13">
      <c r="A9" s="29" t="s">
        <v>338</v>
      </c>
      <c r="B9" s="29" t="s">
        <v>339</v>
      </c>
      <c r="C9" s="29" t="s">
        <v>340</v>
      </c>
      <c r="D9" s="29">
        <v>1</v>
      </c>
      <c r="E9" s="30">
        <v>86.45</v>
      </c>
      <c r="F9" s="30">
        <v>108062.5</v>
      </c>
      <c r="G9" s="30">
        <v>3458</v>
      </c>
      <c r="H9" s="30">
        <v>1210.3</v>
      </c>
      <c r="I9" s="30">
        <v>1037.4</v>
      </c>
      <c r="J9" s="31">
        <v>259.35</v>
      </c>
      <c r="K9" s="31">
        <v>259.35</v>
      </c>
      <c r="L9" s="32">
        <v>691.6</v>
      </c>
      <c r="M9" s="32" t="s">
        <v>19</v>
      </c>
    </row>
    <row r="10" s="5" customFormat="1" ht="48" customHeight="1" spans="1:13">
      <c r="A10" s="29" t="str">
        <f t="shared" ref="A8:A17" si="1">MID(B10,7,7)</f>
        <v>中兴村民委员会</v>
      </c>
      <c r="B10" s="29" t="s">
        <v>341</v>
      </c>
      <c r="C10" s="29" t="s">
        <v>342</v>
      </c>
      <c r="D10" s="29">
        <v>79</v>
      </c>
      <c r="E10" s="30">
        <v>2886.66</v>
      </c>
      <c r="F10" s="30">
        <v>3608325</v>
      </c>
      <c r="G10" s="30">
        <v>115466.4</v>
      </c>
      <c r="H10" s="30">
        <v>40413.24</v>
      </c>
      <c r="I10" s="30">
        <v>34639.92</v>
      </c>
      <c r="J10" s="31">
        <v>8659.98</v>
      </c>
      <c r="K10" s="31">
        <v>8659.98</v>
      </c>
      <c r="L10" s="32">
        <v>23093.28</v>
      </c>
      <c r="M10" s="32" t="s">
        <v>19</v>
      </c>
    </row>
    <row r="11" s="5" customFormat="1" ht="44" customHeight="1" spans="1:13">
      <c r="A11" s="29" t="str">
        <f t="shared" si="1"/>
        <v>靖安村民委员会</v>
      </c>
      <c r="B11" s="29" t="s">
        <v>343</v>
      </c>
      <c r="C11" s="29" t="s">
        <v>344</v>
      </c>
      <c r="D11" s="29">
        <v>60</v>
      </c>
      <c r="E11" s="30">
        <v>1279.22</v>
      </c>
      <c r="F11" s="30">
        <v>1599025</v>
      </c>
      <c r="G11" s="30">
        <v>51168.8</v>
      </c>
      <c r="H11" s="30">
        <v>17909.08</v>
      </c>
      <c r="I11" s="30">
        <v>15350.64</v>
      </c>
      <c r="J11" s="31">
        <v>3837.66</v>
      </c>
      <c r="K11" s="31">
        <v>3837.66</v>
      </c>
      <c r="L11" s="32">
        <v>10233.76</v>
      </c>
      <c r="M11" s="32" t="s">
        <v>19</v>
      </c>
    </row>
    <row r="12" s="5" customFormat="1" ht="44" customHeight="1" spans="1:13">
      <c r="A12" s="29" t="str">
        <f t="shared" si="1"/>
        <v>团村村民委员会</v>
      </c>
      <c r="B12" s="29" t="s">
        <v>345</v>
      </c>
      <c r="C12" s="29" t="s">
        <v>346</v>
      </c>
      <c r="D12" s="29">
        <v>38</v>
      </c>
      <c r="E12" s="30">
        <v>2585.35</v>
      </c>
      <c r="F12" s="30">
        <v>3231687.5</v>
      </c>
      <c r="G12" s="30">
        <v>103414</v>
      </c>
      <c r="H12" s="30">
        <v>36194.9</v>
      </c>
      <c r="I12" s="30">
        <v>31024.2</v>
      </c>
      <c r="J12" s="31">
        <v>7756.05</v>
      </c>
      <c r="K12" s="31">
        <v>7756.05</v>
      </c>
      <c r="L12" s="32">
        <v>20682.8</v>
      </c>
      <c r="M12" s="32" t="s">
        <v>19</v>
      </c>
    </row>
    <row r="13" s="5" customFormat="1" ht="46" customHeight="1" spans="1:13">
      <c r="A13" s="29" t="str">
        <f t="shared" si="1"/>
        <v>双龙经济联合社</v>
      </c>
      <c r="B13" s="29" t="s">
        <v>347</v>
      </c>
      <c r="C13" s="29" t="s">
        <v>348</v>
      </c>
      <c r="D13" s="29">
        <v>38</v>
      </c>
      <c r="E13" s="30">
        <v>1252.7</v>
      </c>
      <c r="F13" s="30">
        <v>1565875</v>
      </c>
      <c r="G13" s="30">
        <v>50108</v>
      </c>
      <c r="H13" s="30">
        <v>17537.8</v>
      </c>
      <c r="I13" s="30">
        <v>15032.4</v>
      </c>
      <c r="J13" s="31">
        <v>3758.1</v>
      </c>
      <c r="K13" s="31">
        <v>3758.1</v>
      </c>
      <c r="L13" s="32">
        <v>10021.6</v>
      </c>
      <c r="M13" s="32" t="s">
        <v>19</v>
      </c>
    </row>
    <row r="14" s="5" customFormat="1" ht="44" customHeight="1" spans="1:13">
      <c r="A14" s="29" t="str">
        <f t="shared" si="1"/>
        <v>奇石村民委员会</v>
      </c>
      <c r="B14" s="29" t="s">
        <v>349</v>
      </c>
      <c r="C14" s="29" t="s">
        <v>350</v>
      </c>
      <c r="D14" s="29">
        <v>34</v>
      </c>
      <c r="E14" s="30">
        <v>986.12</v>
      </c>
      <c r="F14" s="30">
        <v>1232650</v>
      </c>
      <c r="G14" s="30">
        <v>39444.8</v>
      </c>
      <c r="H14" s="30">
        <v>13805.68</v>
      </c>
      <c r="I14" s="30">
        <v>11833.44</v>
      </c>
      <c r="J14" s="31">
        <v>2958.36</v>
      </c>
      <c r="K14" s="31">
        <v>2958.36</v>
      </c>
      <c r="L14" s="32">
        <v>7888.96</v>
      </c>
      <c r="M14" s="32" t="s">
        <v>19</v>
      </c>
    </row>
    <row r="15" s="5" customFormat="1" ht="49" customHeight="1" spans="1:13">
      <c r="A15" s="29" t="str">
        <f t="shared" si="1"/>
        <v>城北村民委员会</v>
      </c>
      <c r="B15" s="29" t="s">
        <v>351</v>
      </c>
      <c r="C15" s="29" t="s">
        <v>352</v>
      </c>
      <c r="D15" s="29">
        <v>460</v>
      </c>
      <c r="E15" s="30">
        <v>8507.22</v>
      </c>
      <c r="F15" s="30">
        <v>10634025</v>
      </c>
      <c r="G15" s="30">
        <v>340288.8</v>
      </c>
      <c r="H15" s="30">
        <v>119101.08</v>
      </c>
      <c r="I15" s="30">
        <v>102086.64</v>
      </c>
      <c r="J15" s="31">
        <v>25521.66</v>
      </c>
      <c r="K15" s="31">
        <v>25521.66</v>
      </c>
      <c r="L15" s="32">
        <v>68057.76</v>
      </c>
      <c r="M15" s="32" t="s">
        <v>19</v>
      </c>
    </row>
    <row r="16" s="5" customFormat="1" ht="45" customHeight="1" spans="1:13">
      <c r="A16" s="33" t="s">
        <v>353</v>
      </c>
      <c r="B16" s="29" t="s">
        <v>354</v>
      </c>
      <c r="C16" s="29" t="s">
        <v>355</v>
      </c>
      <c r="D16" s="29">
        <v>1</v>
      </c>
      <c r="E16" s="30">
        <v>95.7</v>
      </c>
      <c r="F16" s="30">
        <v>119625</v>
      </c>
      <c r="G16" s="30">
        <v>3828</v>
      </c>
      <c r="H16" s="30">
        <v>1339.8</v>
      </c>
      <c r="I16" s="30">
        <v>1148.4</v>
      </c>
      <c r="J16" s="31">
        <v>287.1</v>
      </c>
      <c r="K16" s="31">
        <v>287.1</v>
      </c>
      <c r="L16" s="32">
        <v>765.6</v>
      </c>
      <c r="M16" s="32" t="s">
        <v>19</v>
      </c>
    </row>
    <row r="17" s="5" customFormat="1" ht="50" customHeight="1" spans="1:13">
      <c r="A17" s="29" t="s">
        <v>356</v>
      </c>
      <c r="B17" s="29" t="s">
        <v>357</v>
      </c>
      <c r="C17" s="29" t="s">
        <v>358</v>
      </c>
      <c r="D17" s="29">
        <v>1</v>
      </c>
      <c r="E17" s="30">
        <v>55</v>
      </c>
      <c r="F17" s="30">
        <v>68750</v>
      </c>
      <c r="G17" s="30">
        <v>2200</v>
      </c>
      <c r="H17" s="30">
        <v>770</v>
      </c>
      <c r="I17" s="30">
        <v>660</v>
      </c>
      <c r="J17" s="31">
        <v>165</v>
      </c>
      <c r="K17" s="31">
        <v>165</v>
      </c>
      <c r="L17" s="32">
        <v>440</v>
      </c>
      <c r="M17" s="32" t="s">
        <v>19</v>
      </c>
    </row>
    <row r="18" s="3" customFormat="1" ht="98" customHeight="1" spans="1:13">
      <c r="A18" s="34" t="s">
        <v>61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6" customFormat="1" spans="1:13">
      <c r="D19" s="35"/>
      <c r="F19" s="35"/>
      <c r="L19" s="36"/>
    </row>
    <row r="20" s="6" customFormat="1" spans="1:13">
      <c r="D20" s="35"/>
      <c r="F20" s="35"/>
    </row>
    <row r="26" spans="1:13">
      <c r="A26" s="37"/>
      <c r="B26" s="37"/>
      <c r="C26" s="38"/>
      <c r="D26" s="37"/>
      <c r="E26" s="37"/>
      <c r="F26" s="37"/>
      <c r="G26" s="37"/>
      <c r="H26" s="37"/>
      <c r="I26" s="37"/>
      <c r="J26" s="37"/>
      <c r="K26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18:M18"/>
    <mergeCell ref="A26:K26"/>
    <mergeCell ref="A4:A5"/>
    <mergeCell ref="B4:B5"/>
    <mergeCell ref="C4:C5"/>
    <mergeCell ref="D4:D5"/>
    <mergeCell ref="E4:E5"/>
    <mergeCell ref="F4:F5"/>
    <mergeCell ref="G4:G5"/>
    <mergeCell ref="M4:M7"/>
  </mergeCells>
  <printOptions horizontalCentered="1"/>
  <pageMargins left="0" right="0" top="0.590277777777778" bottom="0.747916666666667" header="0.314583333333333" footer="0.314583333333333"/>
  <pageSetup paperSize="9" scale="48" orientation="landscape" horizontalDpi="600"/>
  <headerFooter/>
  <ignoredErrors>
    <ignoredError sqref="F8:L17 B8:B17" emptyCellReferenc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2" width="19.3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359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1621135.68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SUM(D8:D29)</f>
        <v>1026</v>
      </c>
      <c r="E7" s="28">
        <f>SUM(E8:E29)</f>
        <v>50660.49</v>
      </c>
      <c r="F7" s="28">
        <f t="shared" ref="F7:L7" si="0">SUM(F8:F29)</f>
        <v>63325612.5</v>
      </c>
      <c r="G7" s="28">
        <f t="shared" si="0"/>
        <v>2026419.6</v>
      </c>
      <c r="H7" s="28">
        <f t="shared" si="0"/>
        <v>709246.86</v>
      </c>
      <c r="I7" s="28">
        <f t="shared" si="0"/>
        <v>607925.88</v>
      </c>
      <c r="J7" s="28">
        <f t="shared" si="0"/>
        <v>151981.47</v>
      </c>
      <c r="K7" s="28">
        <f t="shared" si="0"/>
        <v>151981.47</v>
      </c>
      <c r="L7" s="28">
        <f t="shared" si="0"/>
        <v>405283.92</v>
      </c>
      <c r="M7" s="24" t="s">
        <v>19</v>
      </c>
    </row>
    <row r="8" s="5" customFormat="1" ht="51" customHeight="1" spans="1:13">
      <c r="A8" s="29" t="str">
        <f t="shared" ref="A8:A29" si="1">MID(B8,7,7)</f>
        <v>廓峰村民委员会</v>
      </c>
      <c r="B8" s="29" t="s">
        <v>360</v>
      </c>
      <c r="C8" s="29" t="s">
        <v>361</v>
      </c>
      <c r="D8" s="29">
        <v>28</v>
      </c>
      <c r="E8" s="30">
        <v>781.8</v>
      </c>
      <c r="F8" s="30">
        <v>977250</v>
      </c>
      <c r="G8" s="30">
        <v>31272</v>
      </c>
      <c r="H8" s="30">
        <v>10945.2</v>
      </c>
      <c r="I8" s="30">
        <v>9381.6</v>
      </c>
      <c r="J8" s="31">
        <v>2345.4</v>
      </c>
      <c r="K8" s="31">
        <v>2345.4</v>
      </c>
      <c r="L8" s="32">
        <v>6254.4</v>
      </c>
      <c r="M8" s="32" t="s">
        <v>19</v>
      </c>
    </row>
    <row r="9" s="5" customFormat="1" ht="55" customHeight="1" spans="1:13">
      <c r="A9" s="29" t="str">
        <f t="shared" si="1"/>
        <v>洞安村民委员会</v>
      </c>
      <c r="B9" s="29" t="s">
        <v>362</v>
      </c>
      <c r="C9" s="29" t="s">
        <v>363</v>
      </c>
      <c r="D9" s="29">
        <v>57</v>
      </c>
      <c r="E9" s="30">
        <v>1430.1</v>
      </c>
      <c r="F9" s="30">
        <v>1787625</v>
      </c>
      <c r="G9" s="30">
        <v>57204</v>
      </c>
      <c r="H9" s="30">
        <v>20021.4</v>
      </c>
      <c r="I9" s="30">
        <v>17161.2</v>
      </c>
      <c r="J9" s="31">
        <v>4290.3</v>
      </c>
      <c r="K9" s="31">
        <v>4290.3</v>
      </c>
      <c r="L9" s="32">
        <v>11440.8</v>
      </c>
      <c r="M9" s="32" t="s">
        <v>19</v>
      </c>
    </row>
    <row r="10" s="5" customFormat="1" ht="48" customHeight="1" spans="1:13">
      <c r="A10" s="29" t="str">
        <f t="shared" si="1"/>
        <v>和阁村民委员会</v>
      </c>
      <c r="B10" s="29" t="s">
        <v>364</v>
      </c>
      <c r="C10" s="29" t="s">
        <v>365</v>
      </c>
      <c r="D10" s="29">
        <v>17</v>
      </c>
      <c r="E10" s="30">
        <v>1115.9</v>
      </c>
      <c r="F10" s="30">
        <v>1394875</v>
      </c>
      <c r="G10" s="30">
        <v>44636</v>
      </c>
      <c r="H10" s="30">
        <v>15622.6</v>
      </c>
      <c r="I10" s="30">
        <v>13390.8</v>
      </c>
      <c r="J10" s="31">
        <v>3347.7</v>
      </c>
      <c r="K10" s="31">
        <v>3347.7</v>
      </c>
      <c r="L10" s="32">
        <v>8927.2</v>
      </c>
      <c r="M10" s="32" t="s">
        <v>19</v>
      </c>
    </row>
    <row r="11" s="5" customFormat="1" ht="44" customHeight="1" spans="1:13">
      <c r="A11" s="29" t="s">
        <v>366</v>
      </c>
      <c r="B11" s="29" t="s">
        <v>367</v>
      </c>
      <c r="C11" s="29" t="s">
        <v>368</v>
      </c>
      <c r="D11" s="29">
        <v>1</v>
      </c>
      <c r="E11" s="30">
        <v>750</v>
      </c>
      <c r="F11" s="30">
        <v>937500</v>
      </c>
      <c r="G11" s="30">
        <v>30000</v>
      </c>
      <c r="H11" s="30">
        <v>10500</v>
      </c>
      <c r="I11" s="30">
        <v>9000</v>
      </c>
      <c r="J11" s="31">
        <v>2250</v>
      </c>
      <c r="K11" s="31">
        <v>2250</v>
      </c>
      <c r="L11" s="32">
        <v>6000</v>
      </c>
      <c r="M11" s="32" t="s">
        <v>19</v>
      </c>
    </row>
    <row r="12" s="5" customFormat="1" ht="44" customHeight="1" spans="1:13">
      <c r="A12" s="29" t="str">
        <f t="shared" si="1"/>
        <v>三兴村民委员会</v>
      </c>
      <c r="B12" s="29" t="s">
        <v>369</v>
      </c>
      <c r="C12" s="29" t="s">
        <v>370</v>
      </c>
      <c r="D12" s="29">
        <v>53</v>
      </c>
      <c r="E12" s="30">
        <v>7353.1</v>
      </c>
      <c r="F12" s="30">
        <v>9191375</v>
      </c>
      <c r="G12" s="30">
        <v>294124</v>
      </c>
      <c r="H12" s="30">
        <v>102943.4</v>
      </c>
      <c r="I12" s="30">
        <v>88237.2</v>
      </c>
      <c r="J12" s="31">
        <v>22059.3</v>
      </c>
      <c r="K12" s="31">
        <v>22059.3</v>
      </c>
      <c r="L12" s="32">
        <v>58824.8</v>
      </c>
      <c r="M12" s="32" t="s">
        <v>19</v>
      </c>
    </row>
    <row r="13" s="5" customFormat="1" ht="46" customHeight="1" spans="1:13">
      <c r="A13" s="29" t="str">
        <f t="shared" si="1"/>
        <v>新河村民委员会</v>
      </c>
      <c r="B13" s="29" t="s">
        <v>371</v>
      </c>
      <c r="C13" s="29" t="s">
        <v>372</v>
      </c>
      <c r="D13" s="29">
        <v>5</v>
      </c>
      <c r="E13" s="30">
        <v>938.48</v>
      </c>
      <c r="F13" s="30">
        <v>1173100</v>
      </c>
      <c r="G13" s="30">
        <v>37539.2</v>
      </c>
      <c r="H13" s="30">
        <v>13138.72</v>
      </c>
      <c r="I13" s="30">
        <v>11261.76</v>
      </c>
      <c r="J13" s="31">
        <v>2815.44</v>
      </c>
      <c r="K13" s="31">
        <v>2815.44</v>
      </c>
      <c r="L13" s="32">
        <v>7507.84</v>
      </c>
      <c r="M13" s="32" t="s">
        <v>19</v>
      </c>
    </row>
    <row r="14" s="5" customFormat="1" ht="44" customHeight="1" spans="1:13">
      <c r="A14" s="29" t="str">
        <f t="shared" si="1"/>
        <v>海通村民委员会</v>
      </c>
      <c r="B14" s="29" t="s">
        <v>373</v>
      </c>
      <c r="C14" s="29" t="s">
        <v>374</v>
      </c>
      <c r="D14" s="29">
        <v>85</v>
      </c>
      <c r="E14" s="30">
        <v>1001.3</v>
      </c>
      <c r="F14" s="30">
        <v>1251625</v>
      </c>
      <c r="G14" s="30">
        <v>40052</v>
      </c>
      <c r="H14" s="30">
        <v>14018.2</v>
      </c>
      <c r="I14" s="30">
        <v>12015.6</v>
      </c>
      <c r="J14" s="31">
        <v>3003.9</v>
      </c>
      <c r="K14" s="31">
        <v>3003.9</v>
      </c>
      <c r="L14" s="32">
        <v>8010.4</v>
      </c>
      <c r="M14" s="32" t="s">
        <v>19</v>
      </c>
    </row>
    <row r="15" s="5" customFormat="1" ht="49" customHeight="1" spans="1:13">
      <c r="A15" s="29" t="str">
        <f t="shared" si="1"/>
        <v>永和村民委员会</v>
      </c>
      <c r="B15" s="29" t="s">
        <v>375</v>
      </c>
      <c r="C15" s="29" t="s">
        <v>376</v>
      </c>
      <c r="D15" s="29">
        <v>24</v>
      </c>
      <c r="E15" s="30">
        <v>1620</v>
      </c>
      <c r="F15" s="30">
        <v>2025000</v>
      </c>
      <c r="G15" s="30">
        <v>64800</v>
      </c>
      <c r="H15" s="30">
        <v>22680</v>
      </c>
      <c r="I15" s="30">
        <v>19440</v>
      </c>
      <c r="J15" s="31">
        <v>4860</v>
      </c>
      <c r="K15" s="31">
        <v>4860</v>
      </c>
      <c r="L15" s="32">
        <v>12960</v>
      </c>
      <c r="M15" s="32" t="s">
        <v>19</v>
      </c>
    </row>
    <row r="16" s="5" customFormat="1" ht="45" customHeight="1" spans="1:13">
      <c r="A16" s="33" t="str">
        <f t="shared" si="1"/>
        <v>升平村民委员会</v>
      </c>
      <c r="B16" s="29" t="s">
        <v>377</v>
      </c>
      <c r="C16" s="29" t="s">
        <v>378</v>
      </c>
      <c r="D16" s="29">
        <v>49</v>
      </c>
      <c r="E16" s="30">
        <v>4448.38</v>
      </c>
      <c r="F16" s="30">
        <v>5560475</v>
      </c>
      <c r="G16" s="30">
        <v>177935.2</v>
      </c>
      <c r="H16" s="30">
        <v>62277.32</v>
      </c>
      <c r="I16" s="30">
        <v>53380.56</v>
      </c>
      <c r="J16" s="31">
        <v>13345.14</v>
      </c>
      <c r="K16" s="31">
        <v>13345.14</v>
      </c>
      <c r="L16" s="32">
        <v>35587.04</v>
      </c>
      <c r="M16" s="32" t="s">
        <v>19</v>
      </c>
    </row>
    <row r="17" s="5" customFormat="1" ht="50" customHeight="1" spans="1:13">
      <c r="A17" s="29" t="str">
        <f t="shared" si="1"/>
        <v>石美村民委员会</v>
      </c>
      <c r="B17" s="29" t="s">
        <v>379</v>
      </c>
      <c r="C17" s="29" t="s">
        <v>380</v>
      </c>
      <c r="D17" s="29">
        <v>45</v>
      </c>
      <c r="E17" s="30">
        <v>929.1</v>
      </c>
      <c r="F17" s="30">
        <v>1161375</v>
      </c>
      <c r="G17" s="30">
        <v>37164</v>
      </c>
      <c r="H17" s="30">
        <v>13007.4</v>
      </c>
      <c r="I17" s="30">
        <v>11149.2</v>
      </c>
      <c r="J17" s="31">
        <v>2787.3</v>
      </c>
      <c r="K17" s="31">
        <v>2787.3</v>
      </c>
      <c r="L17" s="32">
        <v>7432.8</v>
      </c>
      <c r="M17" s="32" t="s">
        <v>19</v>
      </c>
    </row>
    <row r="18" s="5" customFormat="1" ht="47" customHeight="1" spans="1:13">
      <c r="A18" s="29" t="str">
        <f t="shared" si="1"/>
        <v>那陵村民委员会</v>
      </c>
      <c r="B18" s="29" t="s">
        <v>381</v>
      </c>
      <c r="C18" s="29" t="s">
        <v>382</v>
      </c>
      <c r="D18" s="29">
        <v>25</v>
      </c>
      <c r="E18" s="30">
        <v>2113.2</v>
      </c>
      <c r="F18" s="30">
        <v>2641500</v>
      </c>
      <c r="G18" s="30">
        <v>84528</v>
      </c>
      <c r="H18" s="30">
        <v>29584.8</v>
      </c>
      <c r="I18" s="30">
        <v>25358.4</v>
      </c>
      <c r="J18" s="31">
        <v>6339.6</v>
      </c>
      <c r="K18" s="31">
        <v>6339.6</v>
      </c>
      <c r="L18" s="32">
        <v>16905.6</v>
      </c>
      <c r="M18" s="32" t="s">
        <v>19</v>
      </c>
    </row>
    <row r="19" s="5" customFormat="1" ht="47" customHeight="1" spans="1:13">
      <c r="A19" s="29" t="str">
        <f t="shared" si="1"/>
        <v>澳村村民委员会</v>
      </c>
      <c r="B19" s="29" t="s">
        <v>383</v>
      </c>
      <c r="C19" s="29" t="s">
        <v>384</v>
      </c>
      <c r="D19" s="29">
        <v>112</v>
      </c>
      <c r="E19" s="30">
        <v>2177.6</v>
      </c>
      <c r="F19" s="30">
        <v>2722000</v>
      </c>
      <c r="G19" s="30">
        <v>87104</v>
      </c>
      <c r="H19" s="30">
        <v>30486.4</v>
      </c>
      <c r="I19" s="30">
        <v>26131.2</v>
      </c>
      <c r="J19" s="31">
        <v>6532.8</v>
      </c>
      <c r="K19" s="31">
        <v>6532.8</v>
      </c>
      <c r="L19" s="32">
        <v>17420.8</v>
      </c>
      <c r="M19" s="32" t="s">
        <v>19</v>
      </c>
    </row>
    <row r="20" s="5" customFormat="1" ht="47" customHeight="1" spans="1:13">
      <c r="A20" s="29" t="str">
        <f t="shared" si="1"/>
        <v>沙栏村民委员会</v>
      </c>
      <c r="B20" s="29" t="s">
        <v>385</v>
      </c>
      <c r="C20" s="29" t="s">
        <v>386</v>
      </c>
      <c r="D20" s="29">
        <v>28</v>
      </c>
      <c r="E20" s="30">
        <v>2558.87</v>
      </c>
      <c r="F20" s="30">
        <v>3198587.5</v>
      </c>
      <c r="G20" s="30">
        <v>102354.8</v>
      </c>
      <c r="H20" s="30">
        <v>35824.18</v>
      </c>
      <c r="I20" s="30">
        <v>30706.44</v>
      </c>
      <c r="J20" s="31">
        <v>7676.61</v>
      </c>
      <c r="K20" s="31">
        <v>7676.61</v>
      </c>
      <c r="L20" s="32">
        <v>20470.96</v>
      </c>
      <c r="M20" s="32" t="s">
        <v>19</v>
      </c>
    </row>
    <row r="21" s="5" customFormat="1" ht="47" customHeight="1" spans="1:13">
      <c r="A21" s="29" t="str">
        <f t="shared" si="1"/>
        <v>东联村民委员会</v>
      </c>
      <c r="B21" s="29" t="s">
        <v>387</v>
      </c>
      <c r="C21" s="29" t="s">
        <v>388</v>
      </c>
      <c r="D21" s="29">
        <v>44</v>
      </c>
      <c r="E21" s="30">
        <v>3498.1</v>
      </c>
      <c r="F21" s="30">
        <v>4372625</v>
      </c>
      <c r="G21" s="30">
        <v>139924</v>
      </c>
      <c r="H21" s="30">
        <v>48973.4</v>
      </c>
      <c r="I21" s="30">
        <v>41977.2</v>
      </c>
      <c r="J21" s="31">
        <v>10494.3</v>
      </c>
      <c r="K21" s="31">
        <v>10494.3</v>
      </c>
      <c r="L21" s="32">
        <v>27984.8</v>
      </c>
      <c r="M21" s="32" t="s">
        <v>19</v>
      </c>
    </row>
    <row r="22" s="5" customFormat="1" ht="47" customHeight="1" spans="1:13">
      <c r="A22" s="29" t="str">
        <f t="shared" si="1"/>
        <v>河东村民委员会</v>
      </c>
      <c r="B22" s="29" t="s">
        <v>389</v>
      </c>
      <c r="C22" s="29" t="s">
        <v>390</v>
      </c>
      <c r="D22" s="29">
        <v>27</v>
      </c>
      <c r="E22" s="30">
        <v>2170.3</v>
      </c>
      <c r="F22" s="30">
        <v>2712875</v>
      </c>
      <c r="G22" s="30">
        <v>86812</v>
      </c>
      <c r="H22" s="30">
        <v>30384.2</v>
      </c>
      <c r="I22" s="30">
        <v>26043.6</v>
      </c>
      <c r="J22" s="31">
        <v>6510.9</v>
      </c>
      <c r="K22" s="31">
        <v>6510.9</v>
      </c>
      <c r="L22" s="32">
        <v>17362.4</v>
      </c>
      <c r="M22" s="32" t="s">
        <v>19</v>
      </c>
    </row>
    <row r="23" s="5" customFormat="1" ht="47" customHeight="1" spans="1:13">
      <c r="A23" s="29" t="str">
        <f t="shared" si="1"/>
        <v>崙定村民委员会</v>
      </c>
      <c r="B23" s="29" t="s">
        <v>391</v>
      </c>
      <c r="C23" s="29" t="s">
        <v>392</v>
      </c>
      <c r="D23" s="29">
        <v>15</v>
      </c>
      <c r="E23" s="30">
        <v>1160.75</v>
      </c>
      <c r="F23" s="30">
        <v>1450937.5</v>
      </c>
      <c r="G23" s="30">
        <v>46430</v>
      </c>
      <c r="H23" s="30">
        <v>16250.5</v>
      </c>
      <c r="I23" s="30">
        <v>13929</v>
      </c>
      <c r="J23" s="31">
        <v>3482.25</v>
      </c>
      <c r="K23" s="31">
        <v>3482.25</v>
      </c>
      <c r="L23" s="32">
        <v>9286</v>
      </c>
      <c r="M23" s="32" t="s">
        <v>19</v>
      </c>
    </row>
    <row r="24" s="5" customFormat="1" ht="47" customHeight="1" spans="1:13">
      <c r="A24" s="29" t="str">
        <f t="shared" si="1"/>
        <v>春场村民委员会</v>
      </c>
      <c r="B24" s="29" t="s">
        <v>393</v>
      </c>
      <c r="C24" s="29" t="s">
        <v>394</v>
      </c>
      <c r="D24" s="29">
        <v>30</v>
      </c>
      <c r="E24" s="30">
        <v>2359</v>
      </c>
      <c r="F24" s="30">
        <v>2948750</v>
      </c>
      <c r="G24" s="30">
        <v>94360</v>
      </c>
      <c r="H24" s="30">
        <v>33026</v>
      </c>
      <c r="I24" s="30">
        <v>28308</v>
      </c>
      <c r="J24" s="31">
        <v>7077</v>
      </c>
      <c r="K24" s="31">
        <v>7077</v>
      </c>
      <c r="L24" s="32">
        <v>18872</v>
      </c>
      <c r="M24" s="32" t="s">
        <v>19</v>
      </c>
    </row>
    <row r="25" s="5" customFormat="1" ht="47" customHeight="1" spans="1:13">
      <c r="A25" s="29" t="str">
        <f t="shared" si="1"/>
        <v>联和村民委员会</v>
      </c>
      <c r="B25" s="29" t="s">
        <v>395</v>
      </c>
      <c r="C25" s="29" t="s">
        <v>396</v>
      </c>
      <c r="D25" s="29">
        <v>44</v>
      </c>
      <c r="E25" s="30">
        <v>3415.97</v>
      </c>
      <c r="F25" s="30">
        <v>4269962.5</v>
      </c>
      <c r="G25" s="30">
        <v>136638.8</v>
      </c>
      <c r="H25" s="30">
        <v>47823.58</v>
      </c>
      <c r="I25" s="30">
        <v>40991.64</v>
      </c>
      <c r="J25" s="31">
        <v>10247.91</v>
      </c>
      <c r="K25" s="31">
        <v>10247.91</v>
      </c>
      <c r="L25" s="32">
        <v>27327.76</v>
      </c>
      <c r="M25" s="32" t="s">
        <v>19</v>
      </c>
    </row>
    <row r="26" s="5" customFormat="1" ht="47" customHeight="1" spans="1:13">
      <c r="A26" s="29" t="str">
        <f t="shared" si="1"/>
        <v>丹堂村民委员会</v>
      </c>
      <c r="B26" s="29" t="s">
        <v>397</v>
      </c>
      <c r="C26" s="29" t="s">
        <v>398</v>
      </c>
      <c r="D26" s="29">
        <v>72</v>
      </c>
      <c r="E26" s="30">
        <v>2717.3</v>
      </c>
      <c r="F26" s="30">
        <v>3396625</v>
      </c>
      <c r="G26" s="30">
        <v>108692</v>
      </c>
      <c r="H26" s="30">
        <v>38042.2</v>
      </c>
      <c r="I26" s="30">
        <v>32607.6</v>
      </c>
      <c r="J26" s="31">
        <v>8151.9</v>
      </c>
      <c r="K26" s="31">
        <v>8151.9</v>
      </c>
      <c r="L26" s="32">
        <v>21738.4</v>
      </c>
      <c r="M26" s="32" t="s">
        <v>19</v>
      </c>
    </row>
    <row r="27" s="5" customFormat="1" ht="47" customHeight="1" spans="1:13">
      <c r="A27" s="29" t="str">
        <f t="shared" si="1"/>
        <v>望头村民委员会</v>
      </c>
      <c r="B27" s="29" t="s">
        <v>399</v>
      </c>
      <c r="C27" s="29" t="s">
        <v>400</v>
      </c>
      <c r="D27" s="29">
        <v>67</v>
      </c>
      <c r="E27" s="30">
        <v>1042.4</v>
      </c>
      <c r="F27" s="30">
        <v>1303000</v>
      </c>
      <c r="G27" s="30">
        <v>41696</v>
      </c>
      <c r="H27" s="30">
        <v>14593.6</v>
      </c>
      <c r="I27" s="30">
        <v>12508.8</v>
      </c>
      <c r="J27" s="31">
        <v>3127.2</v>
      </c>
      <c r="K27" s="31">
        <v>3127.2</v>
      </c>
      <c r="L27" s="32">
        <v>8339.2</v>
      </c>
      <c r="M27" s="32" t="s">
        <v>19</v>
      </c>
    </row>
    <row r="28" s="5" customFormat="1" ht="54" customHeight="1" spans="1:13">
      <c r="A28" s="29" t="str">
        <f t="shared" si="1"/>
        <v>联南村民委员会</v>
      </c>
      <c r="B28" s="29" t="s">
        <v>401</v>
      </c>
      <c r="C28" s="29" t="s">
        <v>402</v>
      </c>
      <c r="D28" s="29">
        <v>183</v>
      </c>
      <c r="E28" s="30">
        <v>5841.97</v>
      </c>
      <c r="F28" s="30">
        <v>7302462.5</v>
      </c>
      <c r="G28" s="30">
        <v>233678.8</v>
      </c>
      <c r="H28" s="30">
        <v>81787.58</v>
      </c>
      <c r="I28" s="30">
        <v>70103.64</v>
      </c>
      <c r="J28" s="31">
        <v>17525.91</v>
      </c>
      <c r="K28" s="31">
        <v>17525.91</v>
      </c>
      <c r="L28" s="32">
        <v>46735.76</v>
      </c>
      <c r="M28" s="32" t="s">
        <v>19</v>
      </c>
    </row>
    <row r="29" s="5" customFormat="1" ht="52" customHeight="1" spans="1:13">
      <c r="A29" s="29" t="str">
        <f t="shared" si="1"/>
        <v>肖美村民委员会</v>
      </c>
      <c r="B29" s="29" t="s">
        <v>403</v>
      </c>
      <c r="C29" s="29" t="s">
        <v>404</v>
      </c>
      <c r="D29" s="29">
        <v>15</v>
      </c>
      <c r="E29" s="30">
        <v>1236.87</v>
      </c>
      <c r="F29" s="30">
        <v>1546087.5</v>
      </c>
      <c r="G29" s="30">
        <v>49474.8</v>
      </c>
      <c r="H29" s="30">
        <v>17316.18</v>
      </c>
      <c r="I29" s="30">
        <v>14842.44</v>
      </c>
      <c r="J29" s="31">
        <v>3710.61</v>
      </c>
      <c r="K29" s="31">
        <v>3710.61</v>
      </c>
      <c r="L29" s="32">
        <v>9894.96</v>
      </c>
      <c r="M29" s="32" t="s">
        <v>19</v>
      </c>
    </row>
    <row r="30" s="3" customFormat="1" ht="98" customHeight="1" spans="1:13">
      <c r="A30" s="34" t="s">
        <v>61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="6" customFormat="1" spans="1:13">
      <c r="D31" s="35"/>
      <c r="F31" s="35"/>
      <c r="L31" s="36"/>
    </row>
    <row r="32" s="6" customFormat="1" spans="1:13">
      <c r="D32" s="35"/>
      <c r="F32" s="35"/>
    </row>
    <row r="38" spans="1:11">
      <c r="A38" s="37"/>
      <c r="B38" s="37"/>
      <c r="C38" s="38"/>
      <c r="D38" s="37"/>
      <c r="E38" s="37"/>
      <c r="F38" s="37"/>
      <c r="G38" s="37"/>
      <c r="H38" s="37"/>
      <c r="I38" s="37"/>
      <c r="J38" s="37"/>
      <c r="K38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30:M30"/>
    <mergeCell ref="A38:K38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196527777777778" bottom="0" header="0.314583333333333" footer="0.314583333333333"/>
  <pageSetup paperSize="9" scale="35" orientation="landscape" horizontalDpi="600"/>
  <headerFooter/>
  <ignoredErrors>
    <ignoredError sqref="B8:B29 F8:L29" emptyCellReferenc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405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24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24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192393.28</v>
      </c>
      <c r="I6" s="22"/>
      <c r="J6" s="22"/>
      <c r="K6" s="22"/>
      <c r="L6" s="25" t="s">
        <v>19</v>
      </c>
      <c r="M6" s="24"/>
    </row>
    <row r="7" s="3" customFormat="1" ht="33.75" customHeight="1" spans="1:13">
      <c r="A7" s="26" t="s">
        <v>20</v>
      </c>
      <c r="B7" s="26"/>
      <c r="C7" s="26"/>
      <c r="D7" s="27">
        <f>SUM(D8:D16)</f>
        <v>442</v>
      </c>
      <c r="E7" s="28">
        <f>SUM(E8:E16)</f>
        <v>6012.29</v>
      </c>
      <c r="F7" s="28">
        <f t="shared" ref="F7:L7" si="0">SUM(F8:F16)</f>
        <v>7515362.5</v>
      </c>
      <c r="G7" s="28">
        <f t="shared" si="0"/>
        <v>240491.6</v>
      </c>
      <c r="H7" s="28">
        <f t="shared" si="0"/>
        <v>84172.06</v>
      </c>
      <c r="I7" s="28">
        <f t="shared" si="0"/>
        <v>72147.48</v>
      </c>
      <c r="J7" s="28">
        <f t="shared" si="0"/>
        <v>18036.87</v>
      </c>
      <c r="K7" s="28">
        <f t="shared" si="0"/>
        <v>18036.87</v>
      </c>
      <c r="L7" s="28">
        <f t="shared" si="0"/>
        <v>48098.32</v>
      </c>
      <c r="M7" s="24"/>
    </row>
    <row r="8" s="5" customFormat="1" ht="51" customHeight="1" spans="1:13">
      <c r="A8" s="29" t="str">
        <f t="shared" ref="A8:A16" si="1">MID(B8,7,7)</f>
        <v>东联经济联合社</v>
      </c>
      <c r="B8" s="29" t="s">
        <v>406</v>
      </c>
      <c r="C8" s="29" t="s">
        <v>407</v>
      </c>
      <c r="D8" s="29">
        <v>21</v>
      </c>
      <c r="E8" s="30">
        <v>118.4</v>
      </c>
      <c r="F8" s="30">
        <v>148000</v>
      </c>
      <c r="G8" s="30">
        <v>4736</v>
      </c>
      <c r="H8" s="30">
        <v>1657.6</v>
      </c>
      <c r="I8" s="30">
        <v>1420.8</v>
      </c>
      <c r="J8" s="31">
        <v>355.2</v>
      </c>
      <c r="K8" s="31">
        <v>355.2</v>
      </c>
      <c r="L8" s="32">
        <v>947.2</v>
      </c>
      <c r="M8" s="32" t="s">
        <v>19</v>
      </c>
    </row>
    <row r="9" s="5" customFormat="1" ht="55" customHeight="1" spans="1:13">
      <c r="A9" s="29" t="str">
        <f t="shared" si="1"/>
        <v>新一经济联合社</v>
      </c>
      <c r="B9" s="29" t="s">
        <v>408</v>
      </c>
      <c r="C9" s="29" t="s">
        <v>409</v>
      </c>
      <c r="D9" s="29">
        <v>52</v>
      </c>
      <c r="E9" s="30">
        <v>1095.3</v>
      </c>
      <c r="F9" s="30">
        <v>1369125</v>
      </c>
      <c r="G9" s="30">
        <v>43812</v>
      </c>
      <c r="H9" s="30">
        <v>15334.2</v>
      </c>
      <c r="I9" s="30">
        <v>13143.6</v>
      </c>
      <c r="J9" s="31">
        <v>3285.9</v>
      </c>
      <c r="K9" s="31">
        <v>3285.9</v>
      </c>
      <c r="L9" s="32">
        <v>8762.4</v>
      </c>
      <c r="M9" s="32" t="s">
        <v>19</v>
      </c>
    </row>
    <row r="10" s="5" customFormat="1" ht="48" customHeight="1" spans="1:13">
      <c r="A10" s="29" t="str">
        <f t="shared" si="1"/>
        <v>联山经济联合社</v>
      </c>
      <c r="B10" s="29" t="s">
        <v>410</v>
      </c>
      <c r="C10" s="29" t="s">
        <v>411</v>
      </c>
      <c r="D10" s="29">
        <v>22</v>
      </c>
      <c r="E10" s="30">
        <v>685.7</v>
      </c>
      <c r="F10" s="30">
        <v>857125</v>
      </c>
      <c r="G10" s="30">
        <v>27428</v>
      </c>
      <c r="H10" s="30">
        <v>9599.8</v>
      </c>
      <c r="I10" s="30">
        <v>8228.4</v>
      </c>
      <c r="J10" s="31">
        <v>2057.1</v>
      </c>
      <c r="K10" s="31">
        <v>2057.1</v>
      </c>
      <c r="L10" s="32">
        <v>5485.6</v>
      </c>
      <c r="M10" s="32" t="s">
        <v>19</v>
      </c>
    </row>
    <row r="11" s="5" customFormat="1" ht="44" customHeight="1" spans="1:13">
      <c r="A11" s="29" t="str">
        <f t="shared" si="1"/>
        <v>新安经济联合社</v>
      </c>
      <c r="B11" s="29" t="s">
        <v>412</v>
      </c>
      <c r="C11" s="29" t="s">
        <v>413</v>
      </c>
      <c r="D11" s="29">
        <v>72</v>
      </c>
      <c r="E11" s="30">
        <v>350.5</v>
      </c>
      <c r="F11" s="30">
        <v>438125</v>
      </c>
      <c r="G11" s="30">
        <v>14020</v>
      </c>
      <c r="H11" s="30">
        <v>4907</v>
      </c>
      <c r="I11" s="30">
        <v>4206</v>
      </c>
      <c r="J11" s="31">
        <v>1051.5</v>
      </c>
      <c r="K11" s="31">
        <v>1051.5</v>
      </c>
      <c r="L11" s="32">
        <v>2804</v>
      </c>
      <c r="M11" s="32" t="s">
        <v>19</v>
      </c>
    </row>
    <row r="12" s="5" customFormat="1" ht="44" customHeight="1" spans="1:13">
      <c r="A12" s="29" t="str">
        <f t="shared" si="1"/>
        <v>联安经济联合社</v>
      </c>
      <c r="B12" s="29" t="s">
        <v>414</v>
      </c>
      <c r="C12" s="29" t="s">
        <v>415</v>
      </c>
      <c r="D12" s="29">
        <v>74</v>
      </c>
      <c r="E12" s="30">
        <v>597.8</v>
      </c>
      <c r="F12" s="30">
        <v>747250</v>
      </c>
      <c r="G12" s="30">
        <v>23912</v>
      </c>
      <c r="H12" s="30">
        <v>8369.2</v>
      </c>
      <c r="I12" s="30">
        <v>7173.6</v>
      </c>
      <c r="J12" s="31">
        <v>1793.4</v>
      </c>
      <c r="K12" s="31">
        <v>1793.4</v>
      </c>
      <c r="L12" s="32">
        <v>4782.4</v>
      </c>
      <c r="M12" s="32" t="s">
        <v>19</v>
      </c>
    </row>
    <row r="13" s="5" customFormat="1" ht="46" customHeight="1" spans="1:13">
      <c r="A13" s="29" t="str">
        <f t="shared" si="1"/>
        <v>北联经济联合社</v>
      </c>
      <c r="B13" s="29" t="s">
        <v>416</v>
      </c>
      <c r="C13" s="29" t="s">
        <v>417</v>
      </c>
      <c r="D13" s="29">
        <v>104</v>
      </c>
      <c r="E13" s="30">
        <v>697.24</v>
      </c>
      <c r="F13" s="30">
        <v>871550</v>
      </c>
      <c r="G13" s="30">
        <v>27889.6</v>
      </c>
      <c r="H13" s="30">
        <v>9761.36</v>
      </c>
      <c r="I13" s="30">
        <v>8366.88</v>
      </c>
      <c r="J13" s="31">
        <v>2091.72</v>
      </c>
      <c r="K13" s="31">
        <v>2091.72</v>
      </c>
      <c r="L13" s="32">
        <v>5577.92</v>
      </c>
      <c r="M13" s="32" t="s">
        <v>19</v>
      </c>
    </row>
    <row r="14" s="5" customFormat="1" ht="44" customHeight="1" spans="1:13">
      <c r="A14" s="29" t="str">
        <f t="shared" si="1"/>
        <v>那金经济联合社</v>
      </c>
      <c r="B14" s="29" t="s">
        <v>418</v>
      </c>
      <c r="C14" s="29" t="s">
        <v>419</v>
      </c>
      <c r="D14" s="29">
        <v>43</v>
      </c>
      <c r="E14" s="30">
        <v>1724.35</v>
      </c>
      <c r="F14" s="30">
        <v>2155437.5</v>
      </c>
      <c r="G14" s="30">
        <v>68974</v>
      </c>
      <c r="H14" s="30">
        <v>24140.9</v>
      </c>
      <c r="I14" s="30">
        <v>20692.2</v>
      </c>
      <c r="J14" s="31">
        <v>5173.05</v>
      </c>
      <c r="K14" s="31">
        <v>5173.05</v>
      </c>
      <c r="L14" s="32">
        <v>13794.8</v>
      </c>
      <c r="M14" s="32" t="s">
        <v>19</v>
      </c>
    </row>
    <row r="15" s="5" customFormat="1" ht="49" customHeight="1" spans="1:13">
      <c r="A15" s="29" t="str">
        <f t="shared" si="1"/>
        <v>温泉经济联合社</v>
      </c>
      <c r="B15" s="29" t="s">
        <v>420</v>
      </c>
      <c r="C15" s="29" t="s">
        <v>421</v>
      </c>
      <c r="D15" s="29">
        <v>39</v>
      </c>
      <c r="E15" s="30">
        <v>336</v>
      </c>
      <c r="F15" s="30">
        <v>420000</v>
      </c>
      <c r="G15" s="30">
        <v>13440</v>
      </c>
      <c r="H15" s="30">
        <v>4704</v>
      </c>
      <c r="I15" s="30">
        <v>4032</v>
      </c>
      <c r="J15" s="31">
        <v>1008</v>
      </c>
      <c r="K15" s="31">
        <v>1008</v>
      </c>
      <c r="L15" s="32">
        <v>2688</v>
      </c>
      <c r="M15" s="32" t="s">
        <v>19</v>
      </c>
    </row>
    <row r="16" s="5" customFormat="1" ht="45" customHeight="1" spans="1:13">
      <c r="A16" s="33" t="str">
        <f t="shared" si="1"/>
        <v>西华经济联合社</v>
      </c>
      <c r="B16" s="29" t="s">
        <v>422</v>
      </c>
      <c r="C16" s="29" t="s">
        <v>423</v>
      </c>
      <c r="D16" s="29">
        <v>15</v>
      </c>
      <c r="E16" s="30">
        <v>407</v>
      </c>
      <c r="F16" s="30">
        <v>508750</v>
      </c>
      <c r="G16" s="30">
        <v>16280</v>
      </c>
      <c r="H16" s="30">
        <v>5698</v>
      </c>
      <c r="I16" s="30">
        <v>4884</v>
      </c>
      <c r="J16" s="31">
        <v>1221</v>
      </c>
      <c r="K16" s="31">
        <v>1221</v>
      </c>
      <c r="L16" s="32">
        <v>3256</v>
      </c>
      <c r="M16" s="32" t="s">
        <v>19</v>
      </c>
    </row>
    <row r="17" s="3" customFormat="1" ht="98" customHeight="1" spans="1:13">
      <c r="A17" s="34" t="s">
        <v>61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6" customFormat="1" spans="1:13">
      <c r="D18" s="35"/>
      <c r="F18" s="35"/>
      <c r="L18" s="36"/>
    </row>
    <row r="19" s="6" customFormat="1" spans="1:13">
      <c r="D19" s="35"/>
      <c r="F19" s="35"/>
    </row>
    <row r="25" spans="1:13">
      <c r="A25" s="37"/>
      <c r="B25" s="37"/>
      <c r="C25" s="38"/>
      <c r="D25" s="37"/>
      <c r="E25" s="37"/>
      <c r="F25" s="37"/>
      <c r="G25" s="37"/>
      <c r="H25" s="37"/>
      <c r="I25" s="37"/>
      <c r="J25" s="37"/>
      <c r="K25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17:M17"/>
    <mergeCell ref="A25:K25"/>
    <mergeCell ref="A4:A5"/>
    <mergeCell ref="B4:B5"/>
    <mergeCell ref="C4:C5"/>
    <mergeCell ref="D4:D5"/>
    <mergeCell ref="E4:E5"/>
    <mergeCell ref="F4:F5"/>
    <mergeCell ref="G4:G5"/>
    <mergeCell ref="M4:M7"/>
  </mergeCells>
  <printOptions horizontalCentered="1"/>
  <pageMargins left="0.314583333333333" right="0.314583333333333" top="0.393055555555556" bottom="0.393055555555556" header="0.314583333333333" footer="0.314583333333333"/>
  <pageSetup paperSize="9" scale="45" orientation="landscape" horizontalDpi="600"/>
  <headerFooter/>
  <ignoredErrors>
    <ignoredError sqref="F8:L16 B8:B16" emptyCellReferenc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zoomScale="60" zoomScaleNormal="6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6.0666666666667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424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509541.12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SUM(D8:D26)</f>
        <v>1889</v>
      </c>
      <c r="E7" s="28">
        <f>SUM(E8:E26)</f>
        <v>15923.16</v>
      </c>
      <c r="F7" s="28">
        <f t="shared" ref="F7:L7" si="0">SUM(F8:F26)</f>
        <v>19903950</v>
      </c>
      <c r="G7" s="28">
        <f t="shared" si="0"/>
        <v>636926.4</v>
      </c>
      <c r="H7" s="28">
        <f t="shared" si="0"/>
        <v>222924.24</v>
      </c>
      <c r="I7" s="28">
        <f t="shared" si="0"/>
        <v>191077.92</v>
      </c>
      <c r="J7" s="28">
        <f t="shared" si="0"/>
        <v>47769.48</v>
      </c>
      <c r="K7" s="28">
        <f t="shared" si="0"/>
        <v>47769.48</v>
      </c>
      <c r="L7" s="28">
        <f t="shared" si="0"/>
        <v>127385.28</v>
      </c>
      <c r="M7" s="24" t="s">
        <v>19</v>
      </c>
    </row>
    <row r="8" s="5" customFormat="1" ht="47" customHeight="1" spans="1:13">
      <c r="A8" s="29" t="str">
        <f t="shared" ref="A8:A26" si="1">MID(B8,7,7)</f>
        <v>江东经济联合社</v>
      </c>
      <c r="B8" s="29" t="s">
        <v>425</v>
      </c>
      <c r="C8" s="29" t="s">
        <v>426</v>
      </c>
      <c r="D8" s="29">
        <v>93</v>
      </c>
      <c r="E8" s="30">
        <v>1024.67</v>
      </c>
      <c r="F8" s="30">
        <v>1280837.5</v>
      </c>
      <c r="G8" s="30">
        <v>40986.8</v>
      </c>
      <c r="H8" s="30">
        <v>14345.38</v>
      </c>
      <c r="I8" s="30">
        <v>12296.04</v>
      </c>
      <c r="J8" s="31">
        <v>3074.01</v>
      </c>
      <c r="K8" s="31">
        <v>3074.01</v>
      </c>
      <c r="L8" s="32">
        <v>8197.36</v>
      </c>
      <c r="M8" s="32" t="s">
        <v>19</v>
      </c>
    </row>
    <row r="9" s="5" customFormat="1" ht="47" customHeight="1" spans="1:13">
      <c r="A9" s="29" t="str">
        <f t="shared" si="1"/>
        <v>大洞经济联合社</v>
      </c>
      <c r="B9" s="29" t="s">
        <v>427</v>
      </c>
      <c r="C9" s="29" t="s">
        <v>428</v>
      </c>
      <c r="D9" s="29">
        <v>169</v>
      </c>
      <c r="E9" s="30">
        <v>949.9</v>
      </c>
      <c r="F9" s="30">
        <v>1187375</v>
      </c>
      <c r="G9" s="30">
        <v>37996</v>
      </c>
      <c r="H9" s="30">
        <v>13298.6</v>
      </c>
      <c r="I9" s="30">
        <v>11398.8</v>
      </c>
      <c r="J9" s="31">
        <v>2849.7</v>
      </c>
      <c r="K9" s="31">
        <v>2849.7</v>
      </c>
      <c r="L9" s="32">
        <v>7599.2</v>
      </c>
      <c r="M9" s="32" t="s">
        <v>19</v>
      </c>
    </row>
    <row r="10" s="5" customFormat="1" ht="47" customHeight="1" spans="1:13">
      <c r="A10" s="29" t="s">
        <v>429</v>
      </c>
      <c r="B10" s="29" t="s">
        <v>430</v>
      </c>
      <c r="C10" s="29" t="s">
        <v>431</v>
      </c>
      <c r="D10" s="29">
        <v>1</v>
      </c>
      <c r="E10" s="30">
        <v>270.9</v>
      </c>
      <c r="F10" s="30">
        <v>338625</v>
      </c>
      <c r="G10" s="30">
        <v>10836</v>
      </c>
      <c r="H10" s="30">
        <v>3792.6</v>
      </c>
      <c r="I10" s="30">
        <v>3250.8</v>
      </c>
      <c r="J10" s="31">
        <v>812.7</v>
      </c>
      <c r="K10" s="31">
        <v>812.7</v>
      </c>
      <c r="L10" s="32">
        <v>2167.2</v>
      </c>
      <c r="M10" s="32" t="s">
        <v>19</v>
      </c>
    </row>
    <row r="11" s="5" customFormat="1" ht="60" customHeight="1" spans="1:13">
      <c r="A11" s="29" t="s">
        <v>432</v>
      </c>
      <c r="B11" s="29" t="s">
        <v>433</v>
      </c>
      <c r="C11" s="29" t="s">
        <v>434</v>
      </c>
      <c r="D11" s="29">
        <v>1</v>
      </c>
      <c r="E11" s="30">
        <v>567.95</v>
      </c>
      <c r="F11" s="30">
        <v>709937.5</v>
      </c>
      <c r="G11" s="30">
        <v>22718</v>
      </c>
      <c r="H11" s="30">
        <v>7951.3</v>
      </c>
      <c r="I11" s="30">
        <v>6815.4</v>
      </c>
      <c r="J11" s="31">
        <v>1703.85</v>
      </c>
      <c r="K11" s="31">
        <v>1703.85</v>
      </c>
      <c r="L11" s="32">
        <v>4543.6</v>
      </c>
      <c r="M11" s="30" t="s">
        <v>435</v>
      </c>
    </row>
    <row r="12" s="5" customFormat="1" ht="47" customHeight="1" spans="1:13">
      <c r="A12" s="29" t="str">
        <f t="shared" si="1"/>
        <v>蓝田经济联合社</v>
      </c>
      <c r="B12" s="29" t="s">
        <v>436</v>
      </c>
      <c r="C12" s="29" t="s">
        <v>437</v>
      </c>
      <c r="D12" s="29">
        <v>178</v>
      </c>
      <c r="E12" s="30">
        <v>661.87</v>
      </c>
      <c r="F12" s="30">
        <v>827337.5</v>
      </c>
      <c r="G12" s="30">
        <v>26474.8</v>
      </c>
      <c r="H12" s="30">
        <v>9266.18</v>
      </c>
      <c r="I12" s="30">
        <v>7942.44</v>
      </c>
      <c r="J12" s="31">
        <v>1985.61</v>
      </c>
      <c r="K12" s="31">
        <v>1985.61</v>
      </c>
      <c r="L12" s="32">
        <v>5294.96</v>
      </c>
      <c r="M12" s="32" t="s">
        <v>19</v>
      </c>
    </row>
    <row r="13" s="5" customFormat="1" ht="47" customHeight="1" spans="1:13">
      <c r="A13" s="29" t="s">
        <v>438</v>
      </c>
      <c r="B13" s="29" t="s">
        <v>439</v>
      </c>
      <c r="C13" s="29" t="s">
        <v>440</v>
      </c>
      <c r="D13" s="29">
        <v>1</v>
      </c>
      <c r="E13" s="30">
        <v>697.62</v>
      </c>
      <c r="F13" s="30">
        <v>872025</v>
      </c>
      <c r="G13" s="30">
        <v>27904.8</v>
      </c>
      <c r="H13" s="30">
        <v>9766.68</v>
      </c>
      <c r="I13" s="30">
        <v>8371.44</v>
      </c>
      <c r="J13" s="31">
        <v>2092.86</v>
      </c>
      <c r="K13" s="31">
        <v>2092.86</v>
      </c>
      <c r="L13" s="32">
        <v>5580.96</v>
      </c>
      <c r="M13" s="32" t="s">
        <v>19</v>
      </c>
    </row>
    <row r="14" s="5" customFormat="1" ht="47" customHeight="1" spans="1:13">
      <c r="A14" s="29" t="str">
        <f t="shared" si="1"/>
        <v>沙潮经济联合社</v>
      </c>
      <c r="B14" s="29" t="s">
        <v>441</v>
      </c>
      <c r="C14" s="29" t="s">
        <v>442</v>
      </c>
      <c r="D14" s="29">
        <v>93</v>
      </c>
      <c r="E14" s="30">
        <v>381.8</v>
      </c>
      <c r="F14" s="30">
        <v>477250</v>
      </c>
      <c r="G14" s="30">
        <v>15272</v>
      </c>
      <c r="H14" s="30">
        <v>5345.2</v>
      </c>
      <c r="I14" s="30">
        <v>4581.6</v>
      </c>
      <c r="J14" s="31">
        <v>1145.4</v>
      </c>
      <c r="K14" s="31">
        <v>1145.4</v>
      </c>
      <c r="L14" s="32">
        <v>3054.4</v>
      </c>
      <c r="M14" s="32" t="s">
        <v>19</v>
      </c>
    </row>
    <row r="15" s="5" customFormat="1" ht="47" customHeight="1" spans="1:13">
      <c r="A15" s="29" t="s">
        <v>443</v>
      </c>
      <c r="B15" s="29" t="s">
        <v>444</v>
      </c>
      <c r="C15" s="29" t="s">
        <v>445</v>
      </c>
      <c r="D15" s="29">
        <v>1</v>
      </c>
      <c r="E15" s="30">
        <v>53</v>
      </c>
      <c r="F15" s="30">
        <v>66250</v>
      </c>
      <c r="G15" s="30">
        <v>2120</v>
      </c>
      <c r="H15" s="30">
        <v>742</v>
      </c>
      <c r="I15" s="30">
        <v>636</v>
      </c>
      <c r="J15" s="31">
        <v>159</v>
      </c>
      <c r="K15" s="31">
        <v>159</v>
      </c>
      <c r="L15" s="32">
        <v>424</v>
      </c>
      <c r="M15" s="32" t="s">
        <v>19</v>
      </c>
    </row>
    <row r="16" s="5" customFormat="1" ht="47" customHeight="1" spans="1:13">
      <c r="A16" s="29" t="str">
        <f t="shared" si="1"/>
        <v>河西村民委员会</v>
      </c>
      <c r="B16" s="29" t="s">
        <v>446</v>
      </c>
      <c r="C16" s="29" t="s">
        <v>447</v>
      </c>
      <c r="D16" s="29">
        <v>32</v>
      </c>
      <c r="E16" s="30">
        <v>633.5</v>
      </c>
      <c r="F16" s="30">
        <v>791875</v>
      </c>
      <c r="G16" s="30">
        <v>25340</v>
      </c>
      <c r="H16" s="30">
        <v>8869</v>
      </c>
      <c r="I16" s="30">
        <v>7602</v>
      </c>
      <c r="J16" s="31">
        <v>1900.5</v>
      </c>
      <c r="K16" s="31">
        <v>1900.5</v>
      </c>
      <c r="L16" s="32">
        <v>5068</v>
      </c>
      <c r="M16" s="32" t="s">
        <v>19</v>
      </c>
    </row>
    <row r="17" s="5" customFormat="1" ht="47" customHeight="1" spans="1:13">
      <c r="A17" s="29" t="str">
        <f t="shared" si="1"/>
        <v>井西经济联合社</v>
      </c>
      <c r="B17" s="29" t="s">
        <v>448</v>
      </c>
      <c r="C17" s="29" t="s">
        <v>449</v>
      </c>
      <c r="D17" s="29">
        <v>94</v>
      </c>
      <c r="E17" s="30">
        <v>1458</v>
      </c>
      <c r="F17" s="30">
        <v>1822500</v>
      </c>
      <c r="G17" s="30">
        <v>58320</v>
      </c>
      <c r="H17" s="30">
        <v>20412</v>
      </c>
      <c r="I17" s="30">
        <v>17496</v>
      </c>
      <c r="J17" s="31">
        <v>4374</v>
      </c>
      <c r="K17" s="31">
        <v>4374</v>
      </c>
      <c r="L17" s="32">
        <v>11664</v>
      </c>
      <c r="M17" s="32" t="s">
        <v>19</v>
      </c>
    </row>
    <row r="18" s="5" customFormat="1" ht="47" customHeight="1" spans="1:13">
      <c r="A18" s="29" t="str">
        <f t="shared" si="1"/>
        <v>河东经济联合社</v>
      </c>
      <c r="B18" s="29" t="s">
        <v>450</v>
      </c>
      <c r="C18" s="29" t="s">
        <v>451</v>
      </c>
      <c r="D18" s="29">
        <v>173</v>
      </c>
      <c r="E18" s="30">
        <v>2164.72</v>
      </c>
      <c r="F18" s="30">
        <v>2705900</v>
      </c>
      <c r="G18" s="30">
        <v>86588.8</v>
      </c>
      <c r="H18" s="30">
        <v>30306.08</v>
      </c>
      <c r="I18" s="30">
        <v>25976.64</v>
      </c>
      <c r="J18" s="31">
        <v>6494.16</v>
      </c>
      <c r="K18" s="31">
        <v>6494.16</v>
      </c>
      <c r="L18" s="32">
        <v>17317.76</v>
      </c>
      <c r="M18" s="32" t="s">
        <v>19</v>
      </c>
    </row>
    <row r="19" s="5" customFormat="1" ht="47" customHeight="1" spans="1:13">
      <c r="A19" s="29" t="str">
        <f t="shared" si="1"/>
        <v>那南经济联合社</v>
      </c>
      <c r="B19" s="29" t="s">
        <v>452</v>
      </c>
      <c r="C19" s="29" t="s">
        <v>453</v>
      </c>
      <c r="D19" s="29">
        <v>161</v>
      </c>
      <c r="E19" s="30">
        <v>778.36</v>
      </c>
      <c r="F19" s="30">
        <v>972950</v>
      </c>
      <c r="G19" s="30">
        <v>31134.4</v>
      </c>
      <c r="H19" s="30">
        <v>10897.04</v>
      </c>
      <c r="I19" s="30">
        <v>9340.32</v>
      </c>
      <c r="J19" s="31">
        <v>2335.08</v>
      </c>
      <c r="K19" s="31">
        <v>2335.08</v>
      </c>
      <c r="L19" s="32">
        <v>6226.88</v>
      </c>
      <c r="M19" s="32" t="s">
        <v>19</v>
      </c>
    </row>
    <row r="20" s="5" customFormat="1" ht="47" customHeight="1" spans="1:13">
      <c r="A20" s="29" t="str">
        <f t="shared" si="1"/>
        <v>康华经济联合社</v>
      </c>
      <c r="B20" s="29" t="s">
        <v>454</v>
      </c>
      <c r="C20" s="29" t="s">
        <v>455</v>
      </c>
      <c r="D20" s="29">
        <v>174</v>
      </c>
      <c r="E20" s="30">
        <v>732.89</v>
      </c>
      <c r="F20" s="30">
        <v>916112.5</v>
      </c>
      <c r="G20" s="30">
        <v>29315.6</v>
      </c>
      <c r="H20" s="30">
        <v>10260.46</v>
      </c>
      <c r="I20" s="30">
        <v>8794.68</v>
      </c>
      <c r="J20" s="31">
        <v>2198.67</v>
      </c>
      <c r="K20" s="31">
        <v>2198.67</v>
      </c>
      <c r="L20" s="32">
        <v>5863.12</v>
      </c>
      <c r="M20" s="32" t="s">
        <v>19</v>
      </c>
    </row>
    <row r="21" s="5" customFormat="1" ht="47" customHeight="1" spans="1:13">
      <c r="A21" s="29" t="str">
        <f t="shared" si="1"/>
        <v>那北经济联合社</v>
      </c>
      <c r="B21" s="29" t="s">
        <v>456</v>
      </c>
      <c r="C21" s="29" t="s">
        <v>457</v>
      </c>
      <c r="D21" s="29">
        <v>99</v>
      </c>
      <c r="E21" s="30">
        <v>209.15</v>
      </c>
      <c r="F21" s="30">
        <v>261437.5</v>
      </c>
      <c r="G21" s="30">
        <v>8366</v>
      </c>
      <c r="H21" s="30">
        <v>2928.1</v>
      </c>
      <c r="I21" s="30">
        <v>2509.8</v>
      </c>
      <c r="J21" s="31">
        <v>627.45</v>
      </c>
      <c r="K21" s="31">
        <v>627.45</v>
      </c>
      <c r="L21" s="32">
        <v>1673.2</v>
      </c>
      <c r="M21" s="32" t="s">
        <v>19</v>
      </c>
    </row>
    <row r="22" s="5" customFormat="1" ht="47" customHeight="1" spans="1:13">
      <c r="A22" s="33" t="str">
        <f t="shared" si="1"/>
        <v>那中经济联合社</v>
      </c>
      <c r="B22" s="29" t="s">
        <v>458</v>
      </c>
      <c r="C22" s="29" t="s">
        <v>459</v>
      </c>
      <c r="D22" s="29">
        <v>173</v>
      </c>
      <c r="E22" s="30">
        <v>884.3</v>
      </c>
      <c r="F22" s="30">
        <v>1105375</v>
      </c>
      <c r="G22" s="30">
        <v>35372</v>
      </c>
      <c r="H22" s="30">
        <v>12380.2</v>
      </c>
      <c r="I22" s="30">
        <v>10611.6</v>
      </c>
      <c r="J22" s="31">
        <v>2652.9</v>
      </c>
      <c r="K22" s="31">
        <v>2652.9</v>
      </c>
      <c r="L22" s="32">
        <v>7074.4</v>
      </c>
      <c r="M22" s="30" t="s">
        <v>19</v>
      </c>
    </row>
    <row r="23" s="5" customFormat="1" ht="47" customHeight="1" spans="1:13">
      <c r="A23" s="29" t="str">
        <f t="shared" si="1"/>
        <v>龙岗经济联合社</v>
      </c>
      <c r="B23" s="29" t="s">
        <v>460</v>
      </c>
      <c r="C23" s="29" t="s">
        <v>461</v>
      </c>
      <c r="D23" s="29">
        <v>213</v>
      </c>
      <c r="E23" s="30">
        <v>942.5</v>
      </c>
      <c r="F23" s="30">
        <v>1178125</v>
      </c>
      <c r="G23" s="30">
        <v>37700</v>
      </c>
      <c r="H23" s="30">
        <v>13195</v>
      </c>
      <c r="I23" s="30">
        <v>11310</v>
      </c>
      <c r="J23" s="31">
        <v>2827.5</v>
      </c>
      <c r="K23" s="31">
        <v>2827.5</v>
      </c>
      <c r="L23" s="32">
        <v>7540</v>
      </c>
      <c r="M23" s="32" t="s">
        <v>19</v>
      </c>
    </row>
    <row r="24" s="5" customFormat="1" ht="47" customHeight="1" spans="1:13">
      <c r="A24" s="29" t="str">
        <f t="shared" si="1"/>
        <v>井东经济联合社</v>
      </c>
      <c r="B24" s="29" t="s">
        <v>462</v>
      </c>
      <c r="C24" s="29" t="s">
        <v>463</v>
      </c>
      <c r="D24" s="29">
        <v>227</v>
      </c>
      <c r="E24" s="30">
        <v>1825.06</v>
      </c>
      <c r="F24" s="30">
        <v>2281325</v>
      </c>
      <c r="G24" s="30">
        <v>73002.4</v>
      </c>
      <c r="H24" s="30">
        <v>25550.84</v>
      </c>
      <c r="I24" s="30">
        <v>21900.72</v>
      </c>
      <c r="J24" s="31">
        <v>5475.18</v>
      </c>
      <c r="K24" s="31">
        <v>5475.18</v>
      </c>
      <c r="L24" s="32">
        <v>14600.48</v>
      </c>
      <c r="M24" s="30" t="s">
        <v>19</v>
      </c>
    </row>
    <row r="25" s="5" customFormat="1" ht="47" customHeight="1" spans="1:13">
      <c r="A25" s="29" t="str">
        <f t="shared" si="1"/>
        <v>獭山村民委员会</v>
      </c>
      <c r="B25" s="29" t="s">
        <v>464</v>
      </c>
      <c r="C25" s="29" t="s">
        <v>465</v>
      </c>
      <c r="D25" s="29">
        <v>5</v>
      </c>
      <c r="E25" s="30">
        <v>620</v>
      </c>
      <c r="F25" s="30">
        <v>775000</v>
      </c>
      <c r="G25" s="30">
        <v>24800</v>
      </c>
      <c r="H25" s="30">
        <v>8680</v>
      </c>
      <c r="I25" s="30">
        <v>7440</v>
      </c>
      <c r="J25" s="31">
        <v>1860</v>
      </c>
      <c r="K25" s="31">
        <v>1860</v>
      </c>
      <c r="L25" s="32">
        <v>4960</v>
      </c>
      <c r="M25" s="30" t="s">
        <v>19</v>
      </c>
    </row>
    <row r="26" s="5" customFormat="1" ht="160" customHeight="1" spans="1:13">
      <c r="A26" s="29" t="s">
        <v>466</v>
      </c>
      <c r="B26" s="29" t="s">
        <v>467</v>
      </c>
      <c r="C26" s="29" t="s">
        <v>468</v>
      </c>
      <c r="D26" s="29">
        <v>1</v>
      </c>
      <c r="E26" s="30">
        <v>1066.97</v>
      </c>
      <c r="F26" s="30">
        <v>1333712.5</v>
      </c>
      <c r="G26" s="30">
        <v>42678.8</v>
      </c>
      <c r="H26" s="30">
        <v>14937.58</v>
      </c>
      <c r="I26" s="30">
        <v>12803.64</v>
      </c>
      <c r="J26" s="31">
        <v>3200.91</v>
      </c>
      <c r="K26" s="31">
        <v>3200.91</v>
      </c>
      <c r="L26" s="32">
        <v>8535.76</v>
      </c>
      <c r="M26" s="30" t="s">
        <v>469</v>
      </c>
    </row>
    <row r="27" s="3" customFormat="1" ht="98" customHeight="1" spans="1:13">
      <c r="A27" s="34" t="s">
        <v>61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="6" customFormat="1" spans="1:13">
      <c r="D28" s="35"/>
      <c r="F28" s="35"/>
      <c r="L28" s="36"/>
    </row>
    <row r="29" s="6" customFormat="1" spans="1:13">
      <c r="D29" s="35"/>
      <c r="F29" s="35"/>
    </row>
    <row r="35" spans="1:11">
      <c r="A35" s="37"/>
      <c r="B35" s="37"/>
      <c r="C35" s="38"/>
      <c r="D35" s="37"/>
      <c r="E35" s="37"/>
      <c r="F35" s="37"/>
      <c r="G35" s="37"/>
      <c r="H35" s="37"/>
      <c r="I35" s="37"/>
      <c r="J35" s="37"/>
      <c r="K35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7:M27"/>
    <mergeCell ref="A35:K35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196527777777778" bottom="0" header="0.314583333333333" footer="0.314583333333333"/>
  <pageSetup paperSize="9" scale="36" orientation="landscape" horizontalDpi="600"/>
  <headerFooter/>
  <ignoredErrors>
    <ignoredError sqref="F8:L26 B14:B26 B8:B12" emptyCellReferenc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470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309560.64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SUM(D8:D26)</f>
        <v>270</v>
      </c>
      <c r="E7" s="28">
        <f>SUM(E8:E26)</f>
        <v>9673.77</v>
      </c>
      <c r="F7" s="28">
        <f t="shared" ref="F7:L7" si="0">SUM(F8:F26)</f>
        <v>12092212.5</v>
      </c>
      <c r="G7" s="28">
        <f t="shared" si="0"/>
        <v>386950.8</v>
      </c>
      <c r="H7" s="28">
        <f t="shared" si="0"/>
        <v>135432.78</v>
      </c>
      <c r="I7" s="28">
        <f t="shared" si="0"/>
        <v>116085.24</v>
      </c>
      <c r="J7" s="28">
        <f t="shared" si="0"/>
        <v>29021.31</v>
      </c>
      <c r="K7" s="28">
        <f t="shared" si="0"/>
        <v>29021.31</v>
      </c>
      <c r="L7" s="28">
        <f t="shared" si="0"/>
        <v>77390.16</v>
      </c>
      <c r="M7" s="24" t="s">
        <v>19</v>
      </c>
    </row>
    <row r="8" s="5" customFormat="1" ht="51" customHeight="1" spans="1:13">
      <c r="A8" s="29" t="str">
        <f>MID(B8,7,8)</f>
        <v>天狮坡村民委员会</v>
      </c>
      <c r="B8" s="29" t="s">
        <v>471</v>
      </c>
      <c r="C8" s="29" t="s">
        <v>472</v>
      </c>
      <c r="D8" s="29">
        <v>5</v>
      </c>
      <c r="E8" s="30">
        <v>221.5</v>
      </c>
      <c r="F8" s="30">
        <v>276875</v>
      </c>
      <c r="G8" s="30">
        <v>8860</v>
      </c>
      <c r="H8" s="30">
        <v>3101</v>
      </c>
      <c r="I8" s="30">
        <v>2658</v>
      </c>
      <c r="J8" s="31">
        <v>664.5</v>
      </c>
      <c r="K8" s="31">
        <v>664.5</v>
      </c>
      <c r="L8" s="32">
        <v>1772</v>
      </c>
      <c r="M8" s="32" t="s">
        <v>19</v>
      </c>
    </row>
    <row r="9" s="5" customFormat="1" ht="55" customHeight="1" spans="1:13">
      <c r="A9" s="29" t="str">
        <f t="shared" ref="A8:A26" si="1">MID(B9,7,7)</f>
        <v>罗边村民委员会</v>
      </c>
      <c r="B9" s="29" t="s">
        <v>473</v>
      </c>
      <c r="C9" s="29" t="s">
        <v>474</v>
      </c>
      <c r="D9" s="29">
        <v>5</v>
      </c>
      <c r="E9" s="30">
        <v>314.7</v>
      </c>
      <c r="F9" s="30">
        <v>393375</v>
      </c>
      <c r="G9" s="30">
        <v>12588</v>
      </c>
      <c r="H9" s="30">
        <v>4405.8</v>
      </c>
      <c r="I9" s="30">
        <v>3776.4</v>
      </c>
      <c r="J9" s="31">
        <v>944.1</v>
      </c>
      <c r="K9" s="31">
        <v>944.1</v>
      </c>
      <c r="L9" s="32">
        <v>2517.6</v>
      </c>
      <c r="M9" s="32" t="s">
        <v>19</v>
      </c>
    </row>
    <row r="10" s="5" customFormat="1" ht="48" customHeight="1" spans="1:13">
      <c r="A10" s="29" t="str">
        <f t="shared" si="1"/>
        <v>乔庆村民委员会</v>
      </c>
      <c r="B10" s="29" t="s">
        <v>475</v>
      </c>
      <c r="C10" s="29" t="s">
        <v>476</v>
      </c>
      <c r="D10" s="29">
        <v>7</v>
      </c>
      <c r="E10" s="30">
        <v>405.5</v>
      </c>
      <c r="F10" s="30">
        <v>506875</v>
      </c>
      <c r="G10" s="30">
        <v>16220</v>
      </c>
      <c r="H10" s="30">
        <v>5677</v>
      </c>
      <c r="I10" s="30">
        <v>4866</v>
      </c>
      <c r="J10" s="31">
        <v>1216.5</v>
      </c>
      <c r="K10" s="31">
        <v>1216.5</v>
      </c>
      <c r="L10" s="32">
        <v>3244</v>
      </c>
      <c r="M10" s="32" t="s">
        <v>19</v>
      </c>
    </row>
    <row r="11" s="5" customFormat="1" ht="44" customHeight="1" spans="1:13">
      <c r="A11" s="29" t="str">
        <f t="shared" si="1"/>
        <v>芦霞村民委员会</v>
      </c>
      <c r="B11" s="29" t="s">
        <v>477</v>
      </c>
      <c r="C11" s="29" t="s">
        <v>478</v>
      </c>
      <c r="D11" s="29">
        <v>12</v>
      </c>
      <c r="E11" s="30">
        <v>297.26</v>
      </c>
      <c r="F11" s="30">
        <v>371575</v>
      </c>
      <c r="G11" s="30">
        <v>11890.4</v>
      </c>
      <c r="H11" s="30">
        <v>4161.64</v>
      </c>
      <c r="I11" s="30">
        <v>3567.12</v>
      </c>
      <c r="J11" s="31">
        <v>891.78</v>
      </c>
      <c r="K11" s="31">
        <v>891.78</v>
      </c>
      <c r="L11" s="32">
        <v>2378.08</v>
      </c>
      <c r="M11" s="32" t="s">
        <v>19</v>
      </c>
    </row>
    <row r="12" s="5" customFormat="1" ht="44" customHeight="1" spans="1:13">
      <c r="A12" s="29" t="str">
        <f t="shared" si="1"/>
        <v>井岗村民委员会</v>
      </c>
      <c r="B12" s="29" t="s">
        <v>479</v>
      </c>
      <c r="C12" s="29" t="s">
        <v>480</v>
      </c>
      <c r="D12" s="29">
        <v>17</v>
      </c>
      <c r="E12" s="30">
        <v>45.68</v>
      </c>
      <c r="F12" s="30">
        <v>57100</v>
      </c>
      <c r="G12" s="30">
        <v>1827.2</v>
      </c>
      <c r="H12" s="30">
        <v>639.52</v>
      </c>
      <c r="I12" s="30">
        <v>548.16</v>
      </c>
      <c r="J12" s="31">
        <v>137.04</v>
      </c>
      <c r="K12" s="31">
        <v>137.04</v>
      </c>
      <c r="L12" s="32">
        <v>365.44</v>
      </c>
      <c r="M12" s="32" t="s">
        <v>19</v>
      </c>
    </row>
    <row r="13" s="5" customFormat="1" ht="46" customHeight="1" spans="1:13">
      <c r="A13" s="29" t="str">
        <f t="shared" si="1"/>
        <v>密冲村民委员会</v>
      </c>
      <c r="B13" s="29" t="s">
        <v>481</v>
      </c>
      <c r="C13" s="29" t="s">
        <v>482</v>
      </c>
      <c r="D13" s="29">
        <v>20</v>
      </c>
      <c r="E13" s="30">
        <v>444.46</v>
      </c>
      <c r="F13" s="30">
        <v>555575</v>
      </c>
      <c r="G13" s="30">
        <v>17778.4</v>
      </c>
      <c r="H13" s="30">
        <v>6222.44</v>
      </c>
      <c r="I13" s="30">
        <v>5333.52</v>
      </c>
      <c r="J13" s="31">
        <v>1333.38</v>
      </c>
      <c r="K13" s="31">
        <v>1333.38</v>
      </c>
      <c r="L13" s="32">
        <v>3555.68</v>
      </c>
      <c r="M13" s="32" t="s">
        <v>19</v>
      </c>
    </row>
    <row r="14" s="5" customFormat="1" ht="46" customHeight="1" spans="1:13">
      <c r="A14" s="29" t="str">
        <f t="shared" si="1"/>
        <v>新塘村民委员会</v>
      </c>
      <c r="B14" s="29" t="s">
        <v>483</v>
      </c>
      <c r="C14" s="29" t="s">
        <v>484</v>
      </c>
      <c r="D14" s="29">
        <v>9</v>
      </c>
      <c r="E14" s="30">
        <v>162.7</v>
      </c>
      <c r="F14" s="30">
        <v>203375</v>
      </c>
      <c r="G14" s="30">
        <v>6508</v>
      </c>
      <c r="H14" s="30">
        <v>2277.8</v>
      </c>
      <c r="I14" s="30">
        <v>1952.4</v>
      </c>
      <c r="J14" s="31">
        <v>488.1</v>
      </c>
      <c r="K14" s="31">
        <v>488.1</v>
      </c>
      <c r="L14" s="32">
        <v>1301.6</v>
      </c>
      <c r="M14" s="32" t="s">
        <v>19</v>
      </c>
    </row>
    <row r="15" s="5" customFormat="1" ht="46" customHeight="1" spans="1:13">
      <c r="A15" s="29" t="str">
        <f t="shared" si="1"/>
        <v>灌田村民委员会</v>
      </c>
      <c r="B15" s="29" t="s">
        <v>485</v>
      </c>
      <c r="C15" s="29" t="s">
        <v>486</v>
      </c>
      <c r="D15" s="29">
        <v>3</v>
      </c>
      <c r="E15" s="30">
        <v>369</v>
      </c>
      <c r="F15" s="30">
        <v>461250</v>
      </c>
      <c r="G15" s="30">
        <v>14760</v>
      </c>
      <c r="H15" s="30">
        <v>5166</v>
      </c>
      <c r="I15" s="30">
        <v>4428</v>
      </c>
      <c r="J15" s="31">
        <v>1107</v>
      </c>
      <c r="K15" s="31">
        <v>1107</v>
      </c>
      <c r="L15" s="32">
        <v>2952</v>
      </c>
      <c r="M15" s="32" t="s">
        <v>19</v>
      </c>
    </row>
    <row r="16" s="5" customFormat="1" ht="46" customHeight="1" spans="1:13">
      <c r="A16" s="29" t="str">
        <f t="shared" si="1"/>
        <v>甘边村民委员会</v>
      </c>
      <c r="B16" s="29" t="s">
        <v>487</v>
      </c>
      <c r="C16" s="29" t="s">
        <v>488</v>
      </c>
      <c r="D16" s="29">
        <v>14</v>
      </c>
      <c r="E16" s="30">
        <v>425.8</v>
      </c>
      <c r="F16" s="30">
        <v>532250</v>
      </c>
      <c r="G16" s="30">
        <v>17032</v>
      </c>
      <c r="H16" s="30">
        <v>5961.2</v>
      </c>
      <c r="I16" s="30">
        <v>5109.6</v>
      </c>
      <c r="J16" s="31">
        <v>1277.4</v>
      </c>
      <c r="K16" s="31">
        <v>1277.4</v>
      </c>
      <c r="L16" s="32">
        <v>3406.4</v>
      </c>
      <c r="M16" s="32" t="s">
        <v>19</v>
      </c>
    </row>
    <row r="17" s="5" customFormat="1" ht="46" customHeight="1" spans="1:13">
      <c r="A17" s="29" t="str">
        <f t="shared" si="1"/>
        <v>冈宁村民委员会</v>
      </c>
      <c r="B17" s="29" t="s">
        <v>489</v>
      </c>
      <c r="C17" s="29" t="s">
        <v>490</v>
      </c>
      <c r="D17" s="29">
        <v>27</v>
      </c>
      <c r="E17" s="30">
        <v>508.74</v>
      </c>
      <c r="F17" s="30">
        <v>635925</v>
      </c>
      <c r="G17" s="30">
        <v>20349.6</v>
      </c>
      <c r="H17" s="30">
        <v>7122.36</v>
      </c>
      <c r="I17" s="30">
        <v>6104.88</v>
      </c>
      <c r="J17" s="31">
        <v>1526.22</v>
      </c>
      <c r="K17" s="31">
        <v>1526.22</v>
      </c>
      <c r="L17" s="32">
        <v>4069.92</v>
      </c>
      <c r="M17" s="32" t="s">
        <v>19</v>
      </c>
    </row>
    <row r="18" s="5" customFormat="1" ht="46" customHeight="1" spans="1:13">
      <c r="A18" s="29" t="str">
        <f t="shared" si="1"/>
        <v>联兴村民委员会</v>
      </c>
      <c r="B18" s="29" t="s">
        <v>491</v>
      </c>
      <c r="C18" s="29" t="s">
        <v>492</v>
      </c>
      <c r="D18" s="29">
        <v>10</v>
      </c>
      <c r="E18" s="30">
        <v>148.5</v>
      </c>
      <c r="F18" s="30">
        <v>185625</v>
      </c>
      <c r="G18" s="30">
        <v>5940</v>
      </c>
      <c r="H18" s="30">
        <v>2079</v>
      </c>
      <c r="I18" s="30">
        <v>1782</v>
      </c>
      <c r="J18" s="31">
        <v>445.5</v>
      </c>
      <c r="K18" s="31">
        <v>445.5</v>
      </c>
      <c r="L18" s="32">
        <v>1188</v>
      </c>
      <c r="M18" s="32" t="s">
        <v>19</v>
      </c>
    </row>
    <row r="19" s="5" customFormat="1" ht="46" customHeight="1" spans="1:13">
      <c r="A19" s="29" t="str">
        <f t="shared" si="1"/>
        <v>步溪村民委员会</v>
      </c>
      <c r="B19" s="29" t="s">
        <v>493</v>
      </c>
      <c r="C19" s="29" t="s">
        <v>494</v>
      </c>
      <c r="D19" s="29">
        <v>13</v>
      </c>
      <c r="E19" s="30">
        <v>909</v>
      </c>
      <c r="F19" s="30">
        <v>1136250</v>
      </c>
      <c r="G19" s="30">
        <v>36360</v>
      </c>
      <c r="H19" s="30">
        <v>12726</v>
      </c>
      <c r="I19" s="30">
        <v>10908</v>
      </c>
      <c r="J19" s="31">
        <v>2727</v>
      </c>
      <c r="K19" s="31">
        <v>2727</v>
      </c>
      <c r="L19" s="32">
        <v>7272</v>
      </c>
      <c r="M19" s="32" t="s">
        <v>19</v>
      </c>
    </row>
    <row r="20" s="5" customFormat="1" ht="46" customHeight="1" spans="1:13">
      <c r="A20" s="29" t="str">
        <f>MID(B20,7,8)</f>
        <v>荔枝塘村民委员会</v>
      </c>
      <c r="B20" s="29" t="s">
        <v>495</v>
      </c>
      <c r="C20" s="29" t="s">
        <v>496</v>
      </c>
      <c r="D20" s="29">
        <v>30</v>
      </c>
      <c r="E20" s="30">
        <v>631.29</v>
      </c>
      <c r="F20" s="30">
        <v>789112.5</v>
      </c>
      <c r="G20" s="30">
        <v>25251.6</v>
      </c>
      <c r="H20" s="30">
        <v>8838.06</v>
      </c>
      <c r="I20" s="30">
        <v>7575.48</v>
      </c>
      <c r="J20" s="31">
        <v>1893.87</v>
      </c>
      <c r="K20" s="31">
        <v>1893.87</v>
      </c>
      <c r="L20" s="32">
        <v>5050.32</v>
      </c>
      <c r="M20" s="32" t="s">
        <v>19</v>
      </c>
    </row>
    <row r="21" s="5" customFormat="1" ht="44" customHeight="1" spans="1:13">
      <c r="A21" s="29" t="str">
        <f t="shared" si="1"/>
        <v>下洞村民委员会</v>
      </c>
      <c r="B21" s="29" t="s">
        <v>497</v>
      </c>
      <c r="C21" s="29" t="s">
        <v>498</v>
      </c>
      <c r="D21" s="29">
        <v>29</v>
      </c>
      <c r="E21" s="30">
        <v>817.27</v>
      </c>
      <c r="F21" s="30">
        <v>1021587.5</v>
      </c>
      <c r="G21" s="30">
        <v>32690.8</v>
      </c>
      <c r="H21" s="30">
        <v>11441.78</v>
      </c>
      <c r="I21" s="30">
        <v>9807.24</v>
      </c>
      <c r="J21" s="31">
        <v>2451.81</v>
      </c>
      <c r="K21" s="31">
        <v>2451.81</v>
      </c>
      <c r="L21" s="32">
        <v>6538.16</v>
      </c>
      <c r="M21" s="32" t="s">
        <v>19</v>
      </c>
    </row>
    <row r="22" s="5" customFormat="1" ht="49" customHeight="1" spans="1:13">
      <c r="A22" s="29" t="str">
        <f t="shared" si="1"/>
        <v>大岭村民委员会</v>
      </c>
      <c r="B22" s="29" t="s">
        <v>499</v>
      </c>
      <c r="C22" s="29" t="s">
        <v>500</v>
      </c>
      <c r="D22" s="29">
        <v>18</v>
      </c>
      <c r="E22" s="30">
        <v>1121.7</v>
      </c>
      <c r="F22" s="30">
        <v>1402125</v>
      </c>
      <c r="G22" s="30">
        <v>44868</v>
      </c>
      <c r="H22" s="30">
        <v>15703.8</v>
      </c>
      <c r="I22" s="30">
        <v>13460.4</v>
      </c>
      <c r="J22" s="31">
        <v>3365.1</v>
      </c>
      <c r="K22" s="31">
        <v>3365.1</v>
      </c>
      <c r="L22" s="32">
        <v>8973.6</v>
      </c>
      <c r="M22" s="32" t="s">
        <v>19</v>
      </c>
    </row>
    <row r="23" s="5" customFormat="1" ht="45" customHeight="1" spans="1:13">
      <c r="A23" s="33" t="str">
        <f t="shared" si="1"/>
        <v>独冈村民委员会</v>
      </c>
      <c r="B23" s="29" t="s">
        <v>501</v>
      </c>
      <c r="C23" s="29" t="s">
        <v>502</v>
      </c>
      <c r="D23" s="29">
        <v>10</v>
      </c>
      <c r="E23" s="30">
        <v>708.77</v>
      </c>
      <c r="F23" s="30">
        <v>885962.5</v>
      </c>
      <c r="G23" s="30">
        <v>28350.8</v>
      </c>
      <c r="H23" s="30">
        <v>9922.78</v>
      </c>
      <c r="I23" s="30">
        <v>8505.24</v>
      </c>
      <c r="J23" s="31">
        <v>2126.31</v>
      </c>
      <c r="K23" s="31">
        <v>2126.31</v>
      </c>
      <c r="L23" s="32">
        <v>5670.16</v>
      </c>
      <c r="M23" s="32" t="s">
        <v>19</v>
      </c>
    </row>
    <row r="24" s="5" customFormat="1" ht="50" customHeight="1" spans="1:13">
      <c r="A24" s="29" t="str">
        <f t="shared" si="1"/>
        <v>长坑村民委员会</v>
      </c>
      <c r="B24" s="29" t="s">
        <v>503</v>
      </c>
      <c r="C24" s="29" t="s">
        <v>504</v>
      </c>
      <c r="D24" s="29">
        <v>3</v>
      </c>
      <c r="E24" s="30">
        <v>8.5</v>
      </c>
      <c r="F24" s="30">
        <v>10625</v>
      </c>
      <c r="G24" s="30">
        <v>340</v>
      </c>
      <c r="H24" s="30">
        <v>119</v>
      </c>
      <c r="I24" s="30">
        <v>102</v>
      </c>
      <c r="J24" s="31">
        <v>25.5</v>
      </c>
      <c r="K24" s="31">
        <v>25.5</v>
      </c>
      <c r="L24" s="32">
        <v>68</v>
      </c>
      <c r="M24" s="32" t="s">
        <v>19</v>
      </c>
    </row>
    <row r="25" s="5" customFormat="1" ht="47" customHeight="1" spans="1:13">
      <c r="A25" s="29" t="str">
        <f t="shared" si="1"/>
        <v>横塘村民委员会</v>
      </c>
      <c r="B25" s="29" t="s">
        <v>505</v>
      </c>
      <c r="C25" s="29" t="s">
        <v>506</v>
      </c>
      <c r="D25" s="29">
        <v>21</v>
      </c>
      <c r="E25" s="30">
        <v>1052.5</v>
      </c>
      <c r="F25" s="30">
        <v>1315625</v>
      </c>
      <c r="G25" s="30">
        <v>42100</v>
      </c>
      <c r="H25" s="30">
        <v>14735</v>
      </c>
      <c r="I25" s="30">
        <v>12630</v>
      </c>
      <c r="J25" s="31">
        <v>3157.5</v>
      </c>
      <c r="K25" s="31">
        <v>3157.5</v>
      </c>
      <c r="L25" s="32">
        <v>8420</v>
      </c>
      <c r="M25" s="32" t="s">
        <v>19</v>
      </c>
    </row>
    <row r="26" s="5" customFormat="1" ht="54" customHeight="1" spans="1:13">
      <c r="A26" s="29" t="str">
        <f t="shared" si="1"/>
        <v>长塘村民委员会</v>
      </c>
      <c r="B26" s="29" t="s">
        <v>507</v>
      </c>
      <c r="C26" s="29" t="s">
        <v>508</v>
      </c>
      <c r="D26" s="29">
        <v>17</v>
      </c>
      <c r="E26" s="30">
        <v>1080.9</v>
      </c>
      <c r="F26" s="30">
        <v>1351125</v>
      </c>
      <c r="G26" s="30">
        <v>43236</v>
      </c>
      <c r="H26" s="30">
        <v>15132.6</v>
      </c>
      <c r="I26" s="30">
        <v>12970.8</v>
      </c>
      <c r="J26" s="31">
        <v>3242.7</v>
      </c>
      <c r="K26" s="31">
        <v>3242.7</v>
      </c>
      <c r="L26" s="32">
        <v>8647.2</v>
      </c>
      <c r="M26" s="32" t="s">
        <v>19</v>
      </c>
    </row>
    <row r="27" s="3" customFormat="1" ht="98" customHeight="1" spans="1:13">
      <c r="A27" s="34" t="s">
        <v>61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="6" customFormat="1" spans="1:13">
      <c r="D28" s="35"/>
      <c r="F28" s="35"/>
      <c r="L28" s="36"/>
    </row>
    <row r="29" s="6" customFormat="1" spans="1:13">
      <c r="D29" s="35"/>
      <c r="F29" s="35"/>
    </row>
    <row r="35" spans="1:11">
      <c r="A35" s="37"/>
      <c r="B35" s="37"/>
      <c r="C35" s="38"/>
      <c r="D35" s="37"/>
      <c r="E35" s="37"/>
      <c r="F35" s="37"/>
      <c r="G35" s="37"/>
      <c r="H35" s="37"/>
      <c r="I35" s="37"/>
      <c r="J35" s="37"/>
      <c r="K35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7:M27"/>
    <mergeCell ref="A35:K35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196527777777778" bottom="0" header="0.314583333333333" footer="0.314583333333333"/>
  <pageSetup paperSize="9" scale="39" orientation="landscape" horizontalDpi="600"/>
  <headerFooter/>
  <ignoredErrors>
    <ignoredError sqref="A20" formula="1"/>
    <ignoredError sqref="F8:L26 B8:B26" emptyCellReferenc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509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232122.56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SUM(D8:D26)</f>
        <v>416</v>
      </c>
      <c r="E7" s="28">
        <f>SUM(E8:E26)</f>
        <v>7253.83</v>
      </c>
      <c r="F7" s="28">
        <f t="shared" ref="F7:L7" si="0">SUM(F8:F26)</f>
        <v>9067287.5</v>
      </c>
      <c r="G7" s="28">
        <f t="shared" si="0"/>
        <v>290153.2</v>
      </c>
      <c r="H7" s="28">
        <f t="shared" si="0"/>
        <v>101553.62</v>
      </c>
      <c r="I7" s="28">
        <f t="shared" si="0"/>
        <v>87045.96</v>
      </c>
      <c r="J7" s="28">
        <f t="shared" si="0"/>
        <v>21761.49</v>
      </c>
      <c r="K7" s="28">
        <f t="shared" si="0"/>
        <v>21761.49</v>
      </c>
      <c r="L7" s="28">
        <f t="shared" si="0"/>
        <v>58030.64</v>
      </c>
      <c r="M7" s="24" t="s">
        <v>19</v>
      </c>
    </row>
    <row r="8" s="5" customFormat="1" ht="51" customHeight="1" spans="1:13">
      <c r="A8" s="29" t="str">
        <f>MID(B8,7,8)</f>
        <v>石坂潭村民委员会</v>
      </c>
      <c r="B8" s="29" t="s">
        <v>510</v>
      </c>
      <c r="C8" s="29" t="s">
        <v>511</v>
      </c>
      <c r="D8" s="29">
        <v>8</v>
      </c>
      <c r="E8" s="30">
        <v>185</v>
      </c>
      <c r="F8" s="30">
        <v>231250</v>
      </c>
      <c r="G8" s="30">
        <v>7400</v>
      </c>
      <c r="H8" s="30">
        <v>2590</v>
      </c>
      <c r="I8" s="30">
        <v>2220</v>
      </c>
      <c r="J8" s="31">
        <v>555</v>
      </c>
      <c r="K8" s="31">
        <v>555</v>
      </c>
      <c r="L8" s="32">
        <v>1480</v>
      </c>
      <c r="M8" s="32" t="s">
        <v>19</v>
      </c>
    </row>
    <row r="9" s="5" customFormat="1" ht="55" customHeight="1" spans="1:13">
      <c r="A9" s="29" t="str">
        <f t="shared" ref="A8:A26" si="1">MID(B9,7,7)</f>
        <v>五四村民委员会</v>
      </c>
      <c r="B9" s="29" t="s">
        <v>512</v>
      </c>
      <c r="C9" s="29" t="s">
        <v>513</v>
      </c>
      <c r="D9" s="29">
        <v>9</v>
      </c>
      <c r="E9" s="30">
        <v>836</v>
      </c>
      <c r="F9" s="30">
        <v>1045000</v>
      </c>
      <c r="G9" s="30">
        <v>33440</v>
      </c>
      <c r="H9" s="30">
        <v>11704</v>
      </c>
      <c r="I9" s="30">
        <v>10032</v>
      </c>
      <c r="J9" s="31">
        <v>2508</v>
      </c>
      <c r="K9" s="31">
        <v>2508</v>
      </c>
      <c r="L9" s="32">
        <v>6688</v>
      </c>
      <c r="M9" s="32" t="s">
        <v>19</v>
      </c>
    </row>
    <row r="10" s="5" customFormat="1" ht="55" customHeight="1" spans="1:13">
      <c r="A10" s="29" t="str">
        <f t="shared" si="1"/>
        <v>下蓢村民委员会</v>
      </c>
      <c r="B10" s="29" t="s">
        <v>514</v>
      </c>
      <c r="C10" s="29" t="s">
        <v>515</v>
      </c>
      <c r="D10" s="29">
        <v>15</v>
      </c>
      <c r="E10" s="30">
        <v>591.46</v>
      </c>
      <c r="F10" s="30">
        <v>739325</v>
      </c>
      <c r="G10" s="30">
        <v>23658.4</v>
      </c>
      <c r="H10" s="30">
        <v>8280.44</v>
      </c>
      <c r="I10" s="30">
        <v>7097.52</v>
      </c>
      <c r="J10" s="31">
        <v>1774.38</v>
      </c>
      <c r="K10" s="31">
        <v>1774.38</v>
      </c>
      <c r="L10" s="32">
        <v>4731.68</v>
      </c>
      <c r="M10" s="32" t="s">
        <v>19</v>
      </c>
    </row>
    <row r="11" s="5" customFormat="1" ht="55" customHeight="1" spans="1:13">
      <c r="A11" s="29" t="str">
        <f t="shared" si="1"/>
        <v>营村村民委员会</v>
      </c>
      <c r="B11" s="29" t="s">
        <v>516</v>
      </c>
      <c r="C11" s="29" t="s">
        <v>517</v>
      </c>
      <c r="D11" s="29">
        <v>5</v>
      </c>
      <c r="E11" s="30">
        <v>123</v>
      </c>
      <c r="F11" s="30">
        <v>153750</v>
      </c>
      <c r="G11" s="30">
        <v>4920</v>
      </c>
      <c r="H11" s="30">
        <v>1722</v>
      </c>
      <c r="I11" s="30">
        <v>1476</v>
      </c>
      <c r="J11" s="31">
        <v>369</v>
      </c>
      <c r="K11" s="31">
        <v>369</v>
      </c>
      <c r="L11" s="32">
        <v>984</v>
      </c>
      <c r="M11" s="32" t="s">
        <v>19</v>
      </c>
    </row>
    <row r="12" s="5" customFormat="1" ht="55" customHeight="1" spans="1:13">
      <c r="A12" s="29" t="str">
        <f t="shared" si="1"/>
        <v>复盛村民委员会</v>
      </c>
      <c r="B12" s="29" t="s">
        <v>518</v>
      </c>
      <c r="C12" s="29" t="s">
        <v>519</v>
      </c>
      <c r="D12" s="29">
        <v>38</v>
      </c>
      <c r="E12" s="30">
        <v>321.6</v>
      </c>
      <c r="F12" s="30">
        <v>402000</v>
      </c>
      <c r="G12" s="30">
        <v>12864</v>
      </c>
      <c r="H12" s="30">
        <v>4502.4</v>
      </c>
      <c r="I12" s="30">
        <v>3859.2</v>
      </c>
      <c r="J12" s="31">
        <v>964.8</v>
      </c>
      <c r="K12" s="31">
        <v>964.8</v>
      </c>
      <c r="L12" s="32">
        <v>2572.8</v>
      </c>
      <c r="M12" s="32" t="s">
        <v>19</v>
      </c>
    </row>
    <row r="13" s="5" customFormat="1" ht="55" customHeight="1" spans="1:13">
      <c r="A13" s="29" t="str">
        <f t="shared" si="1"/>
        <v>高岭村民委员会</v>
      </c>
      <c r="B13" s="29" t="s">
        <v>520</v>
      </c>
      <c r="C13" s="29" t="s">
        <v>521</v>
      </c>
      <c r="D13" s="29">
        <v>13</v>
      </c>
      <c r="E13" s="30">
        <v>393.4</v>
      </c>
      <c r="F13" s="30">
        <v>491750</v>
      </c>
      <c r="G13" s="30">
        <v>15736</v>
      </c>
      <c r="H13" s="30">
        <v>5507.6</v>
      </c>
      <c r="I13" s="30">
        <v>4720.8</v>
      </c>
      <c r="J13" s="31">
        <v>1180.2</v>
      </c>
      <c r="K13" s="31">
        <v>1180.2</v>
      </c>
      <c r="L13" s="32">
        <v>3147.2</v>
      </c>
      <c r="M13" s="32" t="s">
        <v>19</v>
      </c>
    </row>
    <row r="14" s="5" customFormat="1" ht="55" customHeight="1" spans="1:13">
      <c r="A14" s="29" t="str">
        <f t="shared" si="1"/>
        <v>下坪村民委员会</v>
      </c>
      <c r="B14" s="29" t="s">
        <v>522</v>
      </c>
      <c r="C14" s="29" t="s">
        <v>523</v>
      </c>
      <c r="D14" s="29">
        <v>23</v>
      </c>
      <c r="E14" s="30">
        <v>694.94</v>
      </c>
      <c r="F14" s="30">
        <v>868675</v>
      </c>
      <c r="G14" s="30">
        <v>27797.6</v>
      </c>
      <c r="H14" s="30">
        <v>9729.16</v>
      </c>
      <c r="I14" s="30">
        <v>8339.28</v>
      </c>
      <c r="J14" s="31">
        <v>2084.82</v>
      </c>
      <c r="K14" s="31">
        <v>2084.82</v>
      </c>
      <c r="L14" s="32">
        <v>5559.52</v>
      </c>
      <c r="M14" s="32" t="s">
        <v>19</v>
      </c>
    </row>
    <row r="15" s="5" customFormat="1" ht="55" customHeight="1" spans="1:13">
      <c r="A15" s="29" t="str">
        <f t="shared" si="1"/>
        <v>玄潭村民委员会</v>
      </c>
      <c r="B15" s="29" t="s">
        <v>524</v>
      </c>
      <c r="C15" s="29" t="s">
        <v>525</v>
      </c>
      <c r="D15" s="29">
        <v>29</v>
      </c>
      <c r="E15" s="30">
        <v>301.05</v>
      </c>
      <c r="F15" s="30">
        <v>376312.5</v>
      </c>
      <c r="G15" s="30">
        <v>12042</v>
      </c>
      <c r="H15" s="30">
        <v>4214.7</v>
      </c>
      <c r="I15" s="30">
        <v>3612.6</v>
      </c>
      <c r="J15" s="31">
        <v>903.15</v>
      </c>
      <c r="K15" s="31">
        <v>903.15</v>
      </c>
      <c r="L15" s="32">
        <v>2408.4</v>
      </c>
      <c r="M15" s="32" t="s">
        <v>19</v>
      </c>
    </row>
    <row r="16" s="5" customFormat="1" ht="48" customHeight="1" spans="1:13">
      <c r="A16" s="29" t="str">
        <f>MID(B16,7,8)</f>
        <v>上南村村民委员会</v>
      </c>
      <c r="B16" s="29" t="s">
        <v>526</v>
      </c>
      <c r="C16" s="29" t="s">
        <v>527</v>
      </c>
      <c r="D16" s="29">
        <v>27</v>
      </c>
      <c r="E16" s="30">
        <v>673.2</v>
      </c>
      <c r="F16" s="30">
        <v>841500</v>
      </c>
      <c r="G16" s="30">
        <v>26928</v>
      </c>
      <c r="H16" s="30">
        <v>9424.8</v>
      </c>
      <c r="I16" s="30">
        <v>8078.4</v>
      </c>
      <c r="J16" s="31">
        <v>2019.6</v>
      </c>
      <c r="K16" s="31">
        <v>2019.6</v>
      </c>
      <c r="L16" s="32">
        <v>5385.6</v>
      </c>
      <c r="M16" s="32" t="s">
        <v>19</v>
      </c>
    </row>
    <row r="17" s="5" customFormat="1" ht="44" customHeight="1" spans="1:13">
      <c r="A17" s="29" t="str">
        <f t="shared" si="1"/>
        <v>上蓢村民委员会</v>
      </c>
      <c r="B17" s="29" t="s">
        <v>528</v>
      </c>
      <c r="C17" s="29" t="s">
        <v>529</v>
      </c>
      <c r="D17" s="29">
        <v>6</v>
      </c>
      <c r="E17" s="30">
        <v>72</v>
      </c>
      <c r="F17" s="30">
        <v>90000</v>
      </c>
      <c r="G17" s="30">
        <v>2880</v>
      </c>
      <c r="H17" s="30">
        <v>1008</v>
      </c>
      <c r="I17" s="30">
        <v>864</v>
      </c>
      <c r="J17" s="31">
        <v>216</v>
      </c>
      <c r="K17" s="31">
        <v>216</v>
      </c>
      <c r="L17" s="32">
        <v>576</v>
      </c>
      <c r="M17" s="32" t="s">
        <v>19</v>
      </c>
    </row>
    <row r="18" s="5" customFormat="1" ht="44" customHeight="1" spans="1:13">
      <c r="A18" s="29" t="str">
        <f t="shared" si="1"/>
        <v>松头村民委员会</v>
      </c>
      <c r="B18" s="29" t="s">
        <v>530</v>
      </c>
      <c r="C18" s="29" t="s">
        <v>531</v>
      </c>
      <c r="D18" s="29">
        <v>24</v>
      </c>
      <c r="E18" s="30">
        <v>558</v>
      </c>
      <c r="F18" s="30">
        <v>697500</v>
      </c>
      <c r="G18" s="30">
        <v>22320</v>
      </c>
      <c r="H18" s="30">
        <v>7812</v>
      </c>
      <c r="I18" s="30">
        <v>6696</v>
      </c>
      <c r="J18" s="31">
        <v>1674</v>
      </c>
      <c r="K18" s="31">
        <v>1674</v>
      </c>
      <c r="L18" s="32">
        <v>4464</v>
      </c>
      <c r="M18" s="32" t="s">
        <v>19</v>
      </c>
    </row>
    <row r="19" s="5" customFormat="1" ht="46" customHeight="1" spans="1:13">
      <c r="A19" s="29" t="str">
        <f t="shared" si="1"/>
        <v>东冠村民委员会</v>
      </c>
      <c r="B19" s="29" t="s">
        <v>532</v>
      </c>
      <c r="C19" s="29" t="s">
        <v>533</v>
      </c>
      <c r="D19" s="29">
        <v>4</v>
      </c>
      <c r="E19" s="30">
        <v>32.5</v>
      </c>
      <c r="F19" s="30">
        <v>40625</v>
      </c>
      <c r="G19" s="30">
        <v>1300</v>
      </c>
      <c r="H19" s="30">
        <v>455</v>
      </c>
      <c r="I19" s="30">
        <v>390</v>
      </c>
      <c r="J19" s="31">
        <v>97.5</v>
      </c>
      <c r="K19" s="31">
        <v>97.5</v>
      </c>
      <c r="L19" s="32">
        <v>260</v>
      </c>
      <c r="M19" s="32" t="s">
        <v>19</v>
      </c>
    </row>
    <row r="20" s="5" customFormat="1" ht="44" customHeight="1" spans="1:13">
      <c r="A20" s="29" t="str">
        <f t="shared" si="1"/>
        <v>大东村民委员会</v>
      </c>
      <c r="B20" s="29" t="s">
        <v>534</v>
      </c>
      <c r="C20" s="29" t="s">
        <v>535</v>
      </c>
      <c r="D20" s="29">
        <v>29</v>
      </c>
      <c r="E20" s="30">
        <v>88.28</v>
      </c>
      <c r="F20" s="30">
        <v>110350</v>
      </c>
      <c r="G20" s="30">
        <v>3531.2</v>
      </c>
      <c r="H20" s="30">
        <v>1235.92</v>
      </c>
      <c r="I20" s="30">
        <v>1059.36</v>
      </c>
      <c r="J20" s="31">
        <v>264.84</v>
      </c>
      <c r="K20" s="31">
        <v>264.84</v>
      </c>
      <c r="L20" s="32">
        <v>706.24</v>
      </c>
      <c r="M20" s="32" t="s">
        <v>19</v>
      </c>
    </row>
    <row r="21" s="5" customFormat="1" ht="49" customHeight="1" spans="1:13">
      <c r="A21" s="29" t="str">
        <f t="shared" si="1"/>
        <v>塘虾村民委员会</v>
      </c>
      <c r="B21" s="29" t="s">
        <v>536</v>
      </c>
      <c r="C21" s="29" t="s">
        <v>537</v>
      </c>
      <c r="D21" s="29">
        <v>20</v>
      </c>
      <c r="E21" s="30">
        <v>216.7</v>
      </c>
      <c r="F21" s="30">
        <v>270875</v>
      </c>
      <c r="G21" s="30">
        <v>8668</v>
      </c>
      <c r="H21" s="30">
        <v>3033.8</v>
      </c>
      <c r="I21" s="30">
        <v>2600.4</v>
      </c>
      <c r="J21" s="31">
        <v>650.1</v>
      </c>
      <c r="K21" s="31">
        <v>650.1</v>
      </c>
      <c r="L21" s="32">
        <v>1733.6</v>
      </c>
      <c r="M21" s="32" t="s">
        <v>19</v>
      </c>
    </row>
    <row r="22" s="5" customFormat="1" ht="45" customHeight="1" spans="1:13">
      <c r="A22" s="33" t="str">
        <f t="shared" si="1"/>
        <v>大塘村民委员会</v>
      </c>
      <c r="B22" s="29" t="s">
        <v>538</v>
      </c>
      <c r="C22" s="29" t="s">
        <v>539</v>
      </c>
      <c r="D22" s="29">
        <v>97</v>
      </c>
      <c r="E22" s="30">
        <v>498.6</v>
      </c>
      <c r="F22" s="30">
        <v>623250</v>
      </c>
      <c r="G22" s="30">
        <v>19944</v>
      </c>
      <c r="H22" s="30">
        <v>6980.4</v>
      </c>
      <c r="I22" s="30">
        <v>5983.2</v>
      </c>
      <c r="J22" s="31">
        <v>1495.8</v>
      </c>
      <c r="K22" s="31">
        <v>1495.8</v>
      </c>
      <c r="L22" s="32">
        <v>3988.8</v>
      </c>
      <c r="M22" s="32" t="s">
        <v>19</v>
      </c>
    </row>
    <row r="23" s="5" customFormat="1" ht="50" customHeight="1" spans="1:13">
      <c r="A23" s="29" t="str">
        <f t="shared" si="1"/>
        <v>车蓢村民委员会</v>
      </c>
      <c r="B23" s="29" t="s">
        <v>540</v>
      </c>
      <c r="C23" s="29" t="s">
        <v>541</v>
      </c>
      <c r="D23" s="29">
        <v>26</v>
      </c>
      <c r="E23" s="30">
        <v>101.6</v>
      </c>
      <c r="F23" s="30">
        <v>127000</v>
      </c>
      <c r="G23" s="30">
        <v>4064</v>
      </c>
      <c r="H23" s="30">
        <v>1422.4</v>
      </c>
      <c r="I23" s="30">
        <v>1219.2</v>
      </c>
      <c r="J23" s="31">
        <v>304.8</v>
      </c>
      <c r="K23" s="31">
        <v>304.8</v>
      </c>
      <c r="L23" s="32">
        <v>812.8</v>
      </c>
      <c r="M23" s="32" t="s">
        <v>19</v>
      </c>
    </row>
    <row r="24" s="5" customFormat="1" ht="47" customHeight="1" spans="1:13">
      <c r="A24" s="29" t="str">
        <f t="shared" si="1"/>
        <v>东方村民委员会</v>
      </c>
      <c r="B24" s="29" t="s">
        <v>542</v>
      </c>
      <c r="C24" s="29" t="s">
        <v>543</v>
      </c>
      <c r="D24" s="29">
        <v>6</v>
      </c>
      <c r="E24" s="30">
        <v>624</v>
      </c>
      <c r="F24" s="30">
        <v>780000</v>
      </c>
      <c r="G24" s="30">
        <v>24960</v>
      </c>
      <c r="H24" s="30">
        <v>8736</v>
      </c>
      <c r="I24" s="30">
        <v>7488</v>
      </c>
      <c r="J24" s="31">
        <v>1872</v>
      </c>
      <c r="K24" s="31">
        <v>1872</v>
      </c>
      <c r="L24" s="32">
        <v>4992</v>
      </c>
      <c r="M24" s="32" t="s">
        <v>19</v>
      </c>
    </row>
    <row r="25" s="5" customFormat="1" ht="54" customHeight="1" spans="1:13">
      <c r="A25" s="29" t="str">
        <f>MID(B25,7,8)</f>
        <v>白石堡村民委员会</v>
      </c>
      <c r="B25" s="29" t="s">
        <v>544</v>
      </c>
      <c r="C25" s="29" t="s">
        <v>545</v>
      </c>
      <c r="D25" s="29">
        <v>24</v>
      </c>
      <c r="E25" s="30">
        <v>502.5</v>
      </c>
      <c r="F25" s="30">
        <v>628125</v>
      </c>
      <c r="G25" s="30">
        <v>20100</v>
      </c>
      <c r="H25" s="30">
        <v>7035</v>
      </c>
      <c r="I25" s="30">
        <v>6030</v>
      </c>
      <c r="J25" s="31">
        <v>1507.5</v>
      </c>
      <c r="K25" s="31">
        <v>1507.5</v>
      </c>
      <c r="L25" s="32">
        <v>4020</v>
      </c>
      <c r="M25" s="32" t="s">
        <v>19</v>
      </c>
    </row>
    <row r="26" s="5" customFormat="1" ht="52" customHeight="1" spans="1:13">
      <c r="A26" s="29" t="str">
        <f t="shared" si="1"/>
        <v>上坪村民委员会</v>
      </c>
      <c r="B26" s="29" t="s">
        <v>546</v>
      </c>
      <c r="C26" s="29" t="s">
        <v>547</v>
      </c>
      <c r="D26" s="29">
        <v>13</v>
      </c>
      <c r="E26" s="30">
        <v>440</v>
      </c>
      <c r="F26" s="30">
        <v>550000</v>
      </c>
      <c r="G26" s="30">
        <v>17600</v>
      </c>
      <c r="H26" s="30">
        <v>6160</v>
      </c>
      <c r="I26" s="30">
        <v>5280</v>
      </c>
      <c r="J26" s="31">
        <v>1320</v>
      </c>
      <c r="K26" s="31">
        <v>1320</v>
      </c>
      <c r="L26" s="32">
        <v>3520</v>
      </c>
      <c r="M26" s="32" t="s">
        <v>19</v>
      </c>
    </row>
    <row r="27" s="3" customFormat="1" ht="98" customHeight="1" spans="1:13">
      <c r="A27" s="34" t="s">
        <v>61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="6" customFormat="1" spans="1:13">
      <c r="D28" s="35"/>
      <c r="F28" s="35"/>
      <c r="L28" s="36"/>
    </row>
    <row r="29" s="6" customFormat="1" spans="1:13">
      <c r="D29" s="35"/>
      <c r="F29" s="35"/>
    </row>
    <row r="35" spans="1:11">
      <c r="A35" s="37"/>
      <c r="B35" s="37"/>
      <c r="C35" s="38"/>
      <c r="D35" s="37"/>
      <c r="E35" s="37"/>
      <c r="F35" s="37"/>
      <c r="G35" s="37"/>
      <c r="H35" s="37"/>
      <c r="I35" s="37"/>
      <c r="J35" s="37"/>
      <c r="K35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7:M27"/>
    <mergeCell ref="A35:K35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236111111111111" bottom="0" header="0.314583333333333" footer="0.314583333333333"/>
  <pageSetup paperSize="9" scale="37" orientation="landscape" horizontalDpi="600"/>
  <headerFooter/>
  <ignoredErrors>
    <ignoredError sqref="A16 A25" formula="1"/>
    <ignoredError sqref="F8:L26 B8:B26" emptyCellReferenc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548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229367.36</v>
      </c>
      <c r="I6" s="22"/>
      <c r="J6" s="22"/>
      <c r="K6" s="22"/>
      <c r="L6" s="25" t="s">
        <v>19</v>
      </c>
      <c r="M6" s="25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SUM(D8:D26)</f>
        <v>222</v>
      </c>
      <c r="E7" s="28">
        <f>SUM(E8:E26)</f>
        <v>7167.73</v>
      </c>
      <c r="F7" s="28">
        <f t="shared" ref="F7:L7" si="0">SUM(F8:F26)</f>
        <v>8959662.5</v>
      </c>
      <c r="G7" s="28">
        <f t="shared" si="0"/>
        <v>286709.2</v>
      </c>
      <c r="H7" s="28">
        <f t="shared" si="0"/>
        <v>100348.22</v>
      </c>
      <c r="I7" s="28">
        <f t="shared" si="0"/>
        <v>86012.76</v>
      </c>
      <c r="J7" s="28">
        <f t="shared" si="0"/>
        <v>21503.19</v>
      </c>
      <c r="K7" s="28">
        <f t="shared" si="0"/>
        <v>21503.19</v>
      </c>
      <c r="L7" s="28">
        <f t="shared" si="0"/>
        <v>57341.84</v>
      </c>
      <c r="M7" s="25" t="s">
        <v>19</v>
      </c>
    </row>
    <row r="8" s="5" customFormat="1" ht="51" customHeight="1" spans="1:13">
      <c r="A8" s="29" t="str">
        <f t="shared" ref="A8:A26" si="1">MID(B8,8,7)</f>
        <v>筋坑村民委员会</v>
      </c>
      <c r="B8" s="29" t="s">
        <v>549</v>
      </c>
      <c r="C8" s="29" t="s">
        <v>550</v>
      </c>
      <c r="D8" s="29">
        <v>2</v>
      </c>
      <c r="E8" s="30">
        <v>163.5</v>
      </c>
      <c r="F8" s="30">
        <v>204375</v>
      </c>
      <c r="G8" s="30">
        <v>6540</v>
      </c>
      <c r="H8" s="30">
        <v>2289</v>
      </c>
      <c r="I8" s="30">
        <v>1962</v>
      </c>
      <c r="J8" s="31">
        <v>490.5</v>
      </c>
      <c r="K8" s="31">
        <v>490.5</v>
      </c>
      <c r="L8" s="32">
        <v>1308</v>
      </c>
      <c r="M8" s="25" t="s">
        <v>19</v>
      </c>
    </row>
    <row r="9" s="5" customFormat="1" ht="55" customHeight="1" spans="1:13">
      <c r="A9" s="29" t="str">
        <f t="shared" si="1"/>
        <v>朱洞村民委员会</v>
      </c>
      <c r="B9" s="29" t="s">
        <v>551</v>
      </c>
      <c r="C9" s="29" t="s">
        <v>552</v>
      </c>
      <c r="D9" s="29">
        <v>9</v>
      </c>
      <c r="E9" s="30">
        <v>170.8</v>
      </c>
      <c r="F9" s="30">
        <v>213500</v>
      </c>
      <c r="G9" s="30">
        <v>6832</v>
      </c>
      <c r="H9" s="30">
        <v>2391.2</v>
      </c>
      <c r="I9" s="30">
        <v>2049.6</v>
      </c>
      <c r="J9" s="31">
        <v>512.4</v>
      </c>
      <c r="K9" s="31">
        <v>512.4</v>
      </c>
      <c r="L9" s="32">
        <v>1366.4</v>
      </c>
      <c r="M9" s="25" t="s">
        <v>19</v>
      </c>
    </row>
    <row r="10" s="5" customFormat="1" ht="55" customHeight="1" spans="1:13">
      <c r="A10" s="29" t="str">
        <f t="shared" si="1"/>
        <v>河北村民委员会</v>
      </c>
      <c r="B10" s="29" t="s">
        <v>553</v>
      </c>
      <c r="C10" s="29" t="s">
        <v>554</v>
      </c>
      <c r="D10" s="29">
        <v>16</v>
      </c>
      <c r="E10" s="30">
        <v>479.9</v>
      </c>
      <c r="F10" s="30">
        <v>599875</v>
      </c>
      <c r="G10" s="30">
        <v>19196</v>
      </c>
      <c r="H10" s="30">
        <v>6718.6</v>
      </c>
      <c r="I10" s="30">
        <v>5758.8</v>
      </c>
      <c r="J10" s="31">
        <v>1439.7</v>
      </c>
      <c r="K10" s="31">
        <v>1439.7</v>
      </c>
      <c r="L10" s="32">
        <v>3839.2</v>
      </c>
      <c r="M10" s="25" t="s">
        <v>19</v>
      </c>
    </row>
    <row r="11" s="5" customFormat="1" ht="55" customHeight="1" spans="1:13">
      <c r="A11" s="29" t="str">
        <f t="shared" si="1"/>
        <v>圆山村民委员会</v>
      </c>
      <c r="B11" s="29" t="s">
        <v>555</v>
      </c>
      <c r="C11" s="29" t="s">
        <v>556</v>
      </c>
      <c r="D11" s="29">
        <v>10</v>
      </c>
      <c r="E11" s="30">
        <v>192.1</v>
      </c>
      <c r="F11" s="30">
        <v>240125</v>
      </c>
      <c r="G11" s="30">
        <v>7684</v>
      </c>
      <c r="H11" s="30">
        <v>2689.4</v>
      </c>
      <c r="I11" s="30">
        <v>2305.2</v>
      </c>
      <c r="J11" s="31">
        <v>576.3</v>
      </c>
      <c r="K11" s="31">
        <v>576.3</v>
      </c>
      <c r="L11" s="32">
        <v>1536.8</v>
      </c>
      <c r="M11" s="25" t="s">
        <v>19</v>
      </c>
    </row>
    <row r="12" s="5" customFormat="1" ht="55" customHeight="1" spans="1:13">
      <c r="A12" s="29" t="str">
        <f t="shared" si="1"/>
        <v>桂水村民委员会</v>
      </c>
      <c r="B12" s="29" t="s">
        <v>557</v>
      </c>
      <c r="C12" s="29" t="s">
        <v>558</v>
      </c>
      <c r="D12" s="29">
        <v>2</v>
      </c>
      <c r="E12" s="30">
        <v>170</v>
      </c>
      <c r="F12" s="30">
        <v>212500</v>
      </c>
      <c r="G12" s="30">
        <v>6800</v>
      </c>
      <c r="H12" s="30">
        <v>2380</v>
      </c>
      <c r="I12" s="30">
        <v>2040</v>
      </c>
      <c r="J12" s="31">
        <v>510</v>
      </c>
      <c r="K12" s="31">
        <v>510</v>
      </c>
      <c r="L12" s="32">
        <v>1360</v>
      </c>
      <c r="M12" s="25" t="s">
        <v>19</v>
      </c>
    </row>
    <row r="13" s="5" customFormat="1" ht="55" customHeight="1" spans="1:13">
      <c r="A13" s="29" t="str">
        <f t="shared" si="1"/>
        <v>泡步村民委员会</v>
      </c>
      <c r="B13" s="29" t="s">
        <v>559</v>
      </c>
      <c r="C13" s="29" t="s">
        <v>560</v>
      </c>
      <c r="D13" s="29">
        <v>2</v>
      </c>
      <c r="E13" s="30">
        <v>135.1</v>
      </c>
      <c r="F13" s="30">
        <v>168875</v>
      </c>
      <c r="G13" s="30">
        <v>5404</v>
      </c>
      <c r="H13" s="30">
        <v>1891.4</v>
      </c>
      <c r="I13" s="30">
        <v>1621.2</v>
      </c>
      <c r="J13" s="31">
        <v>405.3</v>
      </c>
      <c r="K13" s="31">
        <v>405.3</v>
      </c>
      <c r="L13" s="32">
        <v>1080.8</v>
      </c>
      <c r="M13" s="25" t="s">
        <v>19</v>
      </c>
    </row>
    <row r="14" s="5" customFormat="1" ht="55" customHeight="1" spans="1:13">
      <c r="A14" s="29" t="str">
        <f>MID(B14,8,8)</f>
        <v>香雁湖村民委员会</v>
      </c>
      <c r="B14" s="29" t="s">
        <v>561</v>
      </c>
      <c r="C14" s="29" t="s">
        <v>562</v>
      </c>
      <c r="D14" s="29">
        <v>23</v>
      </c>
      <c r="E14" s="30">
        <v>100.1</v>
      </c>
      <c r="F14" s="30">
        <v>125125</v>
      </c>
      <c r="G14" s="30">
        <v>4004</v>
      </c>
      <c r="H14" s="30">
        <v>1401.4</v>
      </c>
      <c r="I14" s="30">
        <v>1201.2</v>
      </c>
      <c r="J14" s="31">
        <v>300.3</v>
      </c>
      <c r="K14" s="31">
        <v>300.3</v>
      </c>
      <c r="L14" s="32">
        <v>800.8</v>
      </c>
      <c r="M14" s="25" t="s">
        <v>19</v>
      </c>
    </row>
    <row r="15" s="5" customFormat="1" ht="55" customHeight="1" spans="1:13">
      <c r="A15" s="29" t="str">
        <f t="shared" si="1"/>
        <v>南坑村民委员会</v>
      </c>
      <c r="B15" s="29" t="s">
        <v>563</v>
      </c>
      <c r="C15" s="29" t="s">
        <v>564</v>
      </c>
      <c r="D15" s="29">
        <v>12</v>
      </c>
      <c r="E15" s="30">
        <v>35.5</v>
      </c>
      <c r="F15" s="30">
        <v>44375</v>
      </c>
      <c r="G15" s="30">
        <v>1420</v>
      </c>
      <c r="H15" s="30">
        <v>497</v>
      </c>
      <c r="I15" s="30">
        <v>426</v>
      </c>
      <c r="J15" s="31">
        <v>106.5</v>
      </c>
      <c r="K15" s="31">
        <v>106.5</v>
      </c>
      <c r="L15" s="32">
        <v>284</v>
      </c>
      <c r="M15" s="25" t="s">
        <v>19</v>
      </c>
    </row>
    <row r="16" s="5" customFormat="1" ht="55" customHeight="1" spans="1:13">
      <c r="A16" s="29" t="str">
        <f t="shared" si="1"/>
        <v>淡村村民委员会</v>
      </c>
      <c r="B16" s="29" t="s">
        <v>565</v>
      </c>
      <c r="C16" s="29" t="s">
        <v>566</v>
      </c>
      <c r="D16" s="29">
        <v>16</v>
      </c>
      <c r="E16" s="30">
        <v>583.9</v>
      </c>
      <c r="F16" s="30">
        <v>729875</v>
      </c>
      <c r="G16" s="30">
        <v>23356</v>
      </c>
      <c r="H16" s="30">
        <v>8174.6</v>
      </c>
      <c r="I16" s="30">
        <v>7006.8</v>
      </c>
      <c r="J16" s="31">
        <v>1751.7</v>
      </c>
      <c r="K16" s="31">
        <v>1751.7</v>
      </c>
      <c r="L16" s="32">
        <v>4671.2</v>
      </c>
      <c r="M16" s="25" t="s">
        <v>19</v>
      </c>
    </row>
    <row r="17" s="5" customFormat="1" ht="48" customHeight="1" spans="1:13">
      <c r="A17" s="29" t="str">
        <f t="shared" si="1"/>
        <v>安步村民委员会</v>
      </c>
      <c r="B17" s="29" t="s">
        <v>567</v>
      </c>
      <c r="C17" s="29" t="s">
        <v>568</v>
      </c>
      <c r="D17" s="29">
        <v>6</v>
      </c>
      <c r="E17" s="30">
        <v>202.64</v>
      </c>
      <c r="F17" s="30">
        <v>253300</v>
      </c>
      <c r="G17" s="30">
        <v>8105.6</v>
      </c>
      <c r="H17" s="30">
        <v>2836.96</v>
      </c>
      <c r="I17" s="30">
        <v>2431.68</v>
      </c>
      <c r="J17" s="31">
        <v>607.92</v>
      </c>
      <c r="K17" s="31">
        <v>607.92</v>
      </c>
      <c r="L17" s="32">
        <v>1621.12</v>
      </c>
      <c r="M17" s="25" t="s">
        <v>19</v>
      </c>
    </row>
    <row r="18" s="5" customFormat="1" ht="44" customHeight="1" spans="1:13">
      <c r="A18" s="29" t="str">
        <f t="shared" si="1"/>
        <v>岭背村民委员会</v>
      </c>
      <c r="B18" s="29" t="s">
        <v>569</v>
      </c>
      <c r="C18" s="29" t="s">
        <v>570</v>
      </c>
      <c r="D18" s="29">
        <v>15</v>
      </c>
      <c r="E18" s="30">
        <v>397.92</v>
      </c>
      <c r="F18" s="30">
        <v>497400</v>
      </c>
      <c r="G18" s="30">
        <v>15916.8</v>
      </c>
      <c r="H18" s="30">
        <v>5570.88</v>
      </c>
      <c r="I18" s="30">
        <v>4775.04</v>
      </c>
      <c r="J18" s="31">
        <v>1193.76</v>
      </c>
      <c r="K18" s="31">
        <v>1193.76</v>
      </c>
      <c r="L18" s="32">
        <v>3183.36</v>
      </c>
      <c r="M18" s="25" t="s">
        <v>19</v>
      </c>
    </row>
    <row r="19" s="5" customFormat="1" ht="44" customHeight="1" spans="1:13">
      <c r="A19" s="29" t="str">
        <f t="shared" si="1"/>
        <v>白水村民委员会</v>
      </c>
      <c r="B19" s="29" t="s">
        <v>571</v>
      </c>
      <c r="C19" s="29" t="s">
        <v>572</v>
      </c>
      <c r="D19" s="29">
        <v>15</v>
      </c>
      <c r="E19" s="30">
        <v>234.1</v>
      </c>
      <c r="F19" s="30">
        <v>292625</v>
      </c>
      <c r="G19" s="30">
        <v>9364</v>
      </c>
      <c r="H19" s="30">
        <v>3277.4</v>
      </c>
      <c r="I19" s="30">
        <v>2809.2</v>
      </c>
      <c r="J19" s="31">
        <v>702.3</v>
      </c>
      <c r="K19" s="31">
        <v>702.3</v>
      </c>
      <c r="L19" s="32">
        <v>1872.8</v>
      </c>
      <c r="M19" s="25" t="s">
        <v>19</v>
      </c>
    </row>
    <row r="20" s="5" customFormat="1" ht="46" customHeight="1" spans="1:13">
      <c r="A20" s="29" t="str">
        <f t="shared" si="1"/>
        <v>水南村民委员会</v>
      </c>
      <c r="B20" s="29" t="s">
        <v>573</v>
      </c>
      <c r="C20" s="29" t="s">
        <v>574</v>
      </c>
      <c r="D20" s="29">
        <v>6</v>
      </c>
      <c r="E20" s="30">
        <v>310.5</v>
      </c>
      <c r="F20" s="30">
        <v>388125</v>
      </c>
      <c r="G20" s="30">
        <v>12420</v>
      </c>
      <c r="H20" s="30">
        <v>4347</v>
      </c>
      <c r="I20" s="30">
        <v>3726</v>
      </c>
      <c r="J20" s="31">
        <v>931.5</v>
      </c>
      <c r="K20" s="31">
        <v>931.5</v>
      </c>
      <c r="L20" s="32">
        <v>2484</v>
      </c>
      <c r="M20" s="25" t="s">
        <v>19</v>
      </c>
    </row>
    <row r="21" s="5" customFormat="1" ht="44" customHeight="1" spans="1:13">
      <c r="A21" s="29" t="str">
        <f t="shared" si="1"/>
        <v>礼边村民委员会</v>
      </c>
      <c r="B21" s="29" t="s">
        <v>575</v>
      </c>
      <c r="C21" s="29" t="s">
        <v>576</v>
      </c>
      <c r="D21" s="29">
        <v>23</v>
      </c>
      <c r="E21" s="30">
        <v>34.3</v>
      </c>
      <c r="F21" s="30">
        <v>42875</v>
      </c>
      <c r="G21" s="30">
        <v>1372</v>
      </c>
      <c r="H21" s="30">
        <v>480.2</v>
      </c>
      <c r="I21" s="30">
        <v>411.6</v>
      </c>
      <c r="J21" s="31">
        <v>102.9</v>
      </c>
      <c r="K21" s="31">
        <v>102.9</v>
      </c>
      <c r="L21" s="32">
        <v>274.4</v>
      </c>
      <c r="M21" s="25" t="s">
        <v>19</v>
      </c>
    </row>
    <row r="22" s="5" customFormat="1" ht="49" customHeight="1" spans="1:13">
      <c r="A22" s="29" t="str">
        <f t="shared" si="1"/>
        <v>罗洞村民委员会</v>
      </c>
      <c r="B22" s="29" t="s">
        <v>577</v>
      </c>
      <c r="C22" s="29" t="s">
        <v>578</v>
      </c>
      <c r="D22" s="29">
        <v>12</v>
      </c>
      <c r="E22" s="30">
        <v>179.9</v>
      </c>
      <c r="F22" s="30">
        <v>224875</v>
      </c>
      <c r="G22" s="30">
        <v>7196</v>
      </c>
      <c r="H22" s="30">
        <v>2518.6</v>
      </c>
      <c r="I22" s="30">
        <v>2158.8</v>
      </c>
      <c r="J22" s="31">
        <v>539.7</v>
      </c>
      <c r="K22" s="31">
        <v>539.7</v>
      </c>
      <c r="L22" s="32">
        <v>1439.2</v>
      </c>
      <c r="M22" s="25" t="s">
        <v>19</v>
      </c>
    </row>
    <row r="23" s="5" customFormat="1" ht="45" customHeight="1" spans="1:13">
      <c r="A23" s="33" t="str">
        <f t="shared" si="1"/>
        <v>三社村民委员会</v>
      </c>
      <c r="B23" s="29" t="s">
        <v>579</v>
      </c>
      <c r="C23" s="29" t="s">
        <v>580</v>
      </c>
      <c r="D23" s="29">
        <v>27</v>
      </c>
      <c r="E23" s="30">
        <v>2719.8</v>
      </c>
      <c r="F23" s="30">
        <v>3399750</v>
      </c>
      <c r="G23" s="30">
        <v>108792</v>
      </c>
      <c r="H23" s="30">
        <v>38077.2</v>
      </c>
      <c r="I23" s="30">
        <v>32637.6</v>
      </c>
      <c r="J23" s="31">
        <v>8159.4</v>
      </c>
      <c r="K23" s="31">
        <v>8159.4</v>
      </c>
      <c r="L23" s="32">
        <v>21758.4</v>
      </c>
      <c r="M23" s="25" t="s">
        <v>19</v>
      </c>
    </row>
    <row r="24" s="5" customFormat="1" ht="50" customHeight="1" spans="1:13">
      <c r="A24" s="29" t="str">
        <f t="shared" si="1"/>
        <v>大亨村民委员会</v>
      </c>
      <c r="B24" s="29" t="s">
        <v>581</v>
      </c>
      <c r="C24" s="29" t="s">
        <v>582</v>
      </c>
      <c r="D24" s="29">
        <v>13</v>
      </c>
      <c r="E24" s="30">
        <v>517.8</v>
      </c>
      <c r="F24" s="30">
        <v>647250</v>
      </c>
      <c r="G24" s="30">
        <v>20712</v>
      </c>
      <c r="H24" s="30">
        <v>7249.2</v>
      </c>
      <c r="I24" s="30">
        <v>6213.6</v>
      </c>
      <c r="J24" s="31">
        <v>1553.4</v>
      </c>
      <c r="K24" s="31">
        <v>1553.4</v>
      </c>
      <c r="L24" s="32">
        <v>4142.4</v>
      </c>
      <c r="M24" s="25" t="s">
        <v>19</v>
      </c>
    </row>
    <row r="25" s="5" customFormat="1" ht="47" customHeight="1" spans="1:13">
      <c r="A25" s="29" t="str">
        <f t="shared" si="1"/>
        <v>平岗村民委员会</v>
      </c>
      <c r="B25" s="29" t="s">
        <v>583</v>
      </c>
      <c r="C25" s="29" t="s">
        <v>584</v>
      </c>
      <c r="D25" s="29">
        <v>11</v>
      </c>
      <c r="E25" s="30">
        <v>379.87</v>
      </c>
      <c r="F25" s="30">
        <v>474837.5</v>
      </c>
      <c r="G25" s="30">
        <v>15194.8</v>
      </c>
      <c r="H25" s="30">
        <v>5318.18</v>
      </c>
      <c r="I25" s="30">
        <v>4558.44</v>
      </c>
      <c r="J25" s="31">
        <v>1139.61</v>
      </c>
      <c r="K25" s="31">
        <v>1139.61</v>
      </c>
      <c r="L25" s="32">
        <v>3038.96</v>
      </c>
      <c r="M25" s="25" t="s">
        <v>19</v>
      </c>
    </row>
    <row r="26" s="5" customFormat="1" ht="54" customHeight="1" spans="1:13">
      <c r="A26" s="29" t="str">
        <f t="shared" si="1"/>
        <v>沙坑村民委员会</v>
      </c>
      <c r="B26" s="29" t="s">
        <v>585</v>
      </c>
      <c r="C26" s="29" t="s">
        <v>586</v>
      </c>
      <c r="D26" s="29">
        <v>2</v>
      </c>
      <c r="E26" s="30">
        <v>160</v>
      </c>
      <c r="F26" s="30">
        <v>200000</v>
      </c>
      <c r="G26" s="30">
        <v>6400</v>
      </c>
      <c r="H26" s="30">
        <v>2240</v>
      </c>
      <c r="I26" s="30">
        <v>1920</v>
      </c>
      <c r="J26" s="31">
        <v>480</v>
      </c>
      <c r="K26" s="31">
        <v>480</v>
      </c>
      <c r="L26" s="32">
        <v>1280</v>
      </c>
      <c r="M26" s="25" t="s">
        <v>19</v>
      </c>
    </row>
    <row r="27" s="3" customFormat="1" ht="98" customHeight="1" spans="1:13">
      <c r="A27" s="34" t="s">
        <v>61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="6" customFormat="1" spans="1:13">
      <c r="D28" s="35"/>
      <c r="F28" s="35"/>
      <c r="L28" s="36"/>
    </row>
    <row r="29" s="6" customFormat="1" spans="1:13">
      <c r="D29" s="35"/>
      <c r="F29" s="35"/>
    </row>
    <row r="35" spans="1:11">
      <c r="A35" s="37"/>
      <c r="B35" s="37"/>
      <c r="C35" s="38"/>
      <c r="D35" s="37"/>
      <c r="E35" s="37"/>
      <c r="F35" s="37"/>
      <c r="G35" s="37"/>
      <c r="H35" s="37"/>
      <c r="I35" s="37"/>
      <c r="J35" s="37"/>
      <c r="K35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7:M27"/>
    <mergeCell ref="A35:K35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.196527777777778" right="0.196527777777778" top="0.196527777777778" bottom="0" header="0.314583333333333" footer="0.314583333333333"/>
  <pageSetup paperSize="9" scale="36" orientation="landscape" horizontalDpi="600"/>
  <headerFooter/>
  <ignoredErrors>
    <ignoredError sqref="A14" formula="1"/>
    <ignoredError sqref="F8:L26" emptyCellReferenc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70" zoomScaleNormal="70" workbookViewId="0">
      <selection activeCell="N9" sqref="N9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587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24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24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818818.24</v>
      </c>
      <c r="I6" s="22"/>
      <c r="J6" s="22"/>
      <c r="K6" s="22"/>
      <c r="L6" s="25" t="s">
        <v>19</v>
      </c>
      <c r="M6" s="24"/>
    </row>
    <row r="7" s="3" customFormat="1" ht="33.75" customHeight="1" spans="1:13">
      <c r="A7" s="26" t="s">
        <v>20</v>
      </c>
      <c r="B7" s="26"/>
      <c r="C7" s="26"/>
      <c r="D7" s="27">
        <f>SUM(D8:D21)</f>
        <v>424</v>
      </c>
      <c r="E7" s="28">
        <f>SUM(E8:E21)</f>
        <v>25588.07</v>
      </c>
      <c r="F7" s="28">
        <f t="shared" ref="F7:L7" si="0">SUM(F8:F21)</f>
        <v>31985087.5</v>
      </c>
      <c r="G7" s="28">
        <f t="shared" si="0"/>
        <v>1023522.8</v>
      </c>
      <c r="H7" s="28">
        <f t="shared" si="0"/>
        <v>358232.98</v>
      </c>
      <c r="I7" s="28">
        <f t="shared" si="0"/>
        <v>307056.84</v>
      </c>
      <c r="J7" s="28">
        <f t="shared" si="0"/>
        <v>76764.21</v>
      </c>
      <c r="K7" s="28">
        <f t="shared" si="0"/>
        <v>76764.21</v>
      </c>
      <c r="L7" s="28">
        <f t="shared" si="0"/>
        <v>204704.56</v>
      </c>
      <c r="M7" s="24"/>
    </row>
    <row r="8" s="5" customFormat="1" ht="51" customHeight="1" spans="1:13">
      <c r="A8" s="29" t="str">
        <f t="shared" ref="A8:A21" si="1">MID(B8,7,7)</f>
        <v>九岗村民委员会</v>
      </c>
      <c r="B8" s="29" t="s">
        <v>588</v>
      </c>
      <c r="C8" s="29" t="s">
        <v>589</v>
      </c>
      <c r="D8" s="29">
        <v>17</v>
      </c>
      <c r="E8" s="30">
        <v>1002.5</v>
      </c>
      <c r="F8" s="30">
        <v>1253125</v>
      </c>
      <c r="G8" s="30">
        <v>40100</v>
      </c>
      <c r="H8" s="30">
        <v>14035</v>
      </c>
      <c r="I8" s="30">
        <v>12030</v>
      </c>
      <c r="J8" s="31">
        <v>3007.5</v>
      </c>
      <c r="K8" s="31">
        <v>3007.5</v>
      </c>
      <c r="L8" s="32">
        <v>8020</v>
      </c>
      <c r="M8" s="32" t="s">
        <v>19</v>
      </c>
    </row>
    <row r="9" s="5" customFormat="1" ht="51" customHeight="1" spans="1:13">
      <c r="A9" s="29" t="str">
        <f t="shared" si="1"/>
        <v>高朗村民委员会</v>
      </c>
      <c r="B9" s="29" t="s">
        <v>590</v>
      </c>
      <c r="C9" s="29" t="s">
        <v>591</v>
      </c>
      <c r="D9" s="29">
        <v>84</v>
      </c>
      <c r="E9" s="30">
        <v>3696.3</v>
      </c>
      <c r="F9" s="30">
        <v>4620375</v>
      </c>
      <c r="G9" s="30">
        <v>147852</v>
      </c>
      <c r="H9" s="30">
        <v>51748.2</v>
      </c>
      <c r="I9" s="30">
        <v>44355.6</v>
      </c>
      <c r="J9" s="31">
        <v>11088.9</v>
      </c>
      <c r="K9" s="31">
        <v>11088.9</v>
      </c>
      <c r="L9" s="32">
        <v>29570.4</v>
      </c>
      <c r="M9" s="32" t="s">
        <v>19</v>
      </c>
    </row>
    <row r="10" s="5" customFormat="1" ht="51" customHeight="1" spans="1:13">
      <c r="A10" s="29" t="str">
        <f t="shared" si="1"/>
        <v>西联村民委员会</v>
      </c>
      <c r="B10" s="29" t="s">
        <v>592</v>
      </c>
      <c r="C10" s="29" t="s">
        <v>593</v>
      </c>
      <c r="D10" s="29">
        <v>18</v>
      </c>
      <c r="E10" s="30">
        <v>1299</v>
      </c>
      <c r="F10" s="30">
        <v>1623750</v>
      </c>
      <c r="G10" s="30">
        <v>51960</v>
      </c>
      <c r="H10" s="30">
        <v>18186</v>
      </c>
      <c r="I10" s="30">
        <v>15588</v>
      </c>
      <c r="J10" s="31">
        <v>3897</v>
      </c>
      <c r="K10" s="31">
        <v>3897</v>
      </c>
      <c r="L10" s="32">
        <v>10392</v>
      </c>
      <c r="M10" s="32" t="s">
        <v>19</v>
      </c>
    </row>
    <row r="11" s="5" customFormat="1" ht="55" customHeight="1" spans="1:13">
      <c r="A11" s="29" t="str">
        <f t="shared" si="1"/>
        <v>冲口村民委员会</v>
      </c>
      <c r="B11" s="29" t="s">
        <v>594</v>
      </c>
      <c r="C11" s="29" t="s">
        <v>595</v>
      </c>
      <c r="D11" s="29">
        <v>14</v>
      </c>
      <c r="E11" s="30">
        <v>691.2</v>
      </c>
      <c r="F11" s="30">
        <v>864000</v>
      </c>
      <c r="G11" s="30">
        <v>27648</v>
      </c>
      <c r="H11" s="30">
        <v>9676.8</v>
      </c>
      <c r="I11" s="30">
        <v>8294.4</v>
      </c>
      <c r="J11" s="31">
        <v>2073.6</v>
      </c>
      <c r="K11" s="31">
        <v>2073.6</v>
      </c>
      <c r="L11" s="32">
        <v>5529.6</v>
      </c>
      <c r="M11" s="32" t="s">
        <v>19</v>
      </c>
    </row>
    <row r="12" s="5" customFormat="1" ht="48" customHeight="1" spans="1:13">
      <c r="A12" s="29" t="str">
        <f t="shared" si="1"/>
        <v>大担村民委员会</v>
      </c>
      <c r="B12" s="29" t="s">
        <v>596</v>
      </c>
      <c r="C12" s="29" t="s">
        <v>597</v>
      </c>
      <c r="D12" s="29">
        <v>35</v>
      </c>
      <c r="E12" s="30">
        <v>2362.95</v>
      </c>
      <c r="F12" s="30">
        <v>2953687.5</v>
      </c>
      <c r="G12" s="30">
        <v>94518</v>
      </c>
      <c r="H12" s="30">
        <v>33081.3</v>
      </c>
      <c r="I12" s="30">
        <v>28355.4</v>
      </c>
      <c r="J12" s="31">
        <v>7088.85</v>
      </c>
      <c r="K12" s="31">
        <v>7088.85</v>
      </c>
      <c r="L12" s="32">
        <v>18903.6</v>
      </c>
      <c r="M12" s="32" t="s">
        <v>19</v>
      </c>
    </row>
    <row r="13" s="5" customFormat="1" ht="44" customHeight="1" spans="1:13">
      <c r="A13" s="29" t="str">
        <f t="shared" si="1"/>
        <v>五乡村民委员会</v>
      </c>
      <c r="B13" s="29" t="s">
        <v>598</v>
      </c>
      <c r="C13" s="29" t="s">
        <v>599</v>
      </c>
      <c r="D13" s="29">
        <v>15</v>
      </c>
      <c r="E13" s="30">
        <v>1499</v>
      </c>
      <c r="F13" s="30">
        <v>1873750</v>
      </c>
      <c r="G13" s="30">
        <v>59960</v>
      </c>
      <c r="H13" s="30">
        <v>20986</v>
      </c>
      <c r="I13" s="30">
        <v>17988</v>
      </c>
      <c r="J13" s="31">
        <v>4497</v>
      </c>
      <c r="K13" s="31">
        <v>4497</v>
      </c>
      <c r="L13" s="32">
        <v>11992</v>
      </c>
      <c r="M13" s="32" t="s">
        <v>19</v>
      </c>
    </row>
    <row r="14" s="5" customFormat="1" ht="44" customHeight="1" spans="1:13">
      <c r="A14" s="29" t="str">
        <f t="shared" si="1"/>
        <v>小担村民委员会</v>
      </c>
      <c r="B14" s="29" t="s">
        <v>600</v>
      </c>
      <c r="C14" s="29" t="s">
        <v>601</v>
      </c>
      <c r="D14" s="29">
        <v>65</v>
      </c>
      <c r="E14" s="30">
        <v>2992.5</v>
      </c>
      <c r="F14" s="30">
        <v>3740625</v>
      </c>
      <c r="G14" s="30">
        <v>119700</v>
      </c>
      <c r="H14" s="30">
        <v>41895</v>
      </c>
      <c r="I14" s="30">
        <v>35910</v>
      </c>
      <c r="J14" s="31">
        <v>8977.5</v>
      </c>
      <c r="K14" s="31">
        <v>8977.5</v>
      </c>
      <c r="L14" s="32">
        <v>23940</v>
      </c>
      <c r="M14" s="32" t="s">
        <v>19</v>
      </c>
    </row>
    <row r="15" s="5" customFormat="1" ht="46" customHeight="1" spans="1:13">
      <c r="A15" s="29" t="str">
        <f t="shared" si="1"/>
        <v>上头村民委员会</v>
      </c>
      <c r="B15" s="29" t="s">
        <v>602</v>
      </c>
      <c r="C15" s="29" t="s">
        <v>603</v>
      </c>
      <c r="D15" s="29">
        <v>15</v>
      </c>
      <c r="E15" s="30">
        <v>999.14</v>
      </c>
      <c r="F15" s="30">
        <v>1248925</v>
      </c>
      <c r="G15" s="30">
        <v>39965.6</v>
      </c>
      <c r="H15" s="30">
        <v>13987.96</v>
      </c>
      <c r="I15" s="30">
        <v>11989.68</v>
      </c>
      <c r="J15" s="31">
        <v>2997.42</v>
      </c>
      <c r="K15" s="31">
        <v>2997.42</v>
      </c>
      <c r="L15" s="32">
        <v>7993.12</v>
      </c>
      <c r="M15" s="32" t="s">
        <v>19</v>
      </c>
    </row>
    <row r="16" s="5" customFormat="1" ht="44" customHeight="1" spans="1:13">
      <c r="A16" s="29" t="str">
        <f t="shared" si="1"/>
        <v>汶村村民委员会</v>
      </c>
      <c r="B16" s="29" t="s">
        <v>604</v>
      </c>
      <c r="C16" s="29" t="s">
        <v>605</v>
      </c>
      <c r="D16" s="29">
        <v>39</v>
      </c>
      <c r="E16" s="30">
        <v>3266.17</v>
      </c>
      <c r="F16" s="30">
        <v>4082712.5</v>
      </c>
      <c r="G16" s="30">
        <v>130646.8</v>
      </c>
      <c r="H16" s="30">
        <v>45726.38</v>
      </c>
      <c r="I16" s="30">
        <v>39194.04</v>
      </c>
      <c r="J16" s="31">
        <v>9798.51</v>
      </c>
      <c r="K16" s="31">
        <v>9798.51</v>
      </c>
      <c r="L16" s="32">
        <v>26129.36</v>
      </c>
      <c r="M16" s="32" t="s">
        <v>19</v>
      </c>
    </row>
    <row r="17" s="5" customFormat="1" ht="49" customHeight="1" spans="1:13">
      <c r="A17" s="29" t="str">
        <f t="shared" si="1"/>
        <v>凤村村民委员会</v>
      </c>
      <c r="B17" s="29" t="s">
        <v>606</v>
      </c>
      <c r="C17" s="29" t="s">
        <v>607</v>
      </c>
      <c r="D17" s="29">
        <v>33</v>
      </c>
      <c r="E17" s="30">
        <v>1739.91</v>
      </c>
      <c r="F17" s="30">
        <v>2174887.5</v>
      </c>
      <c r="G17" s="30">
        <v>69596.4</v>
      </c>
      <c r="H17" s="30">
        <v>24358.74</v>
      </c>
      <c r="I17" s="30">
        <v>20878.92</v>
      </c>
      <c r="J17" s="31">
        <v>5219.73</v>
      </c>
      <c r="K17" s="31">
        <v>5219.73</v>
      </c>
      <c r="L17" s="32">
        <v>13919.28</v>
      </c>
      <c r="M17" s="32" t="s">
        <v>19</v>
      </c>
    </row>
    <row r="18" s="5" customFormat="1" ht="45" customHeight="1" spans="1:13">
      <c r="A18" s="33" t="str">
        <f t="shared" si="1"/>
        <v>横山村民委员会</v>
      </c>
      <c r="B18" s="29" t="s">
        <v>608</v>
      </c>
      <c r="C18" s="29" t="s">
        <v>609</v>
      </c>
      <c r="D18" s="29">
        <v>9</v>
      </c>
      <c r="E18" s="30">
        <v>610</v>
      </c>
      <c r="F18" s="30">
        <v>762500</v>
      </c>
      <c r="G18" s="30">
        <v>24400</v>
      </c>
      <c r="H18" s="30">
        <v>8540</v>
      </c>
      <c r="I18" s="30">
        <v>7320</v>
      </c>
      <c r="J18" s="31">
        <v>1830</v>
      </c>
      <c r="K18" s="31">
        <v>1830</v>
      </c>
      <c r="L18" s="32">
        <v>4880</v>
      </c>
      <c r="M18" s="32" t="s">
        <v>19</v>
      </c>
    </row>
    <row r="19" s="5" customFormat="1" ht="50" customHeight="1" spans="1:13">
      <c r="A19" s="29" t="str">
        <f t="shared" si="1"/>
        <v>白沙村民委员会</v>
      </c>
      <c r="B19" s="29" t="s">
        <v>610</v>
      </c>
      <c r="C19" s="29" t="s">
        <v>611</v>
      </c>
      <c r="D19" s="29">
        <v>19</v>
      </c>
      <c r="E19" s="30">
        <v>1949</v>
      </c>
      <c r="F19" s="30">
        <v>2436250</v>
      </c>
      <c r="G19" s="30">
        <v>77960</v>
      </c>
      <c r="H19" s="30">
        <v>27286</v>
      </c>
      <c r="I19" s="30">
        <v>23388</v>
      </c>
      <c r="J19" s="31">
        <v>5847</v>
      </c>
      <c r="K19" s="31">
        <v>5847</v>
      </c>
      <c r="L19" s="32">
        <v>15592</v>
      </c>
      <c r="M19" s="32" t="s">
        <v>19</v>
      </c>
    </row>
    <row r="20" s="5" customFormat="1" ht="47" customHeight="1" spans="1:13">
      <c r="A20" s="29" t="str">
        <f t="shared" si="1"/>
        <v>沙奇村民委员会</v>
      </c>
      <c r="B20" s="29" t="s">
        <v>612</v>
      </c>
      <c r="C20" s="29" t="s">
        <v>613</v>
      </c>
      <c r="D20" s="29">
        <v>45</v>
      </c>
      <c r="E20" s="30">
        <v>2931.5</v>
      </c>
      <c r="F20" s="30">
        <v>3664375</v>
      </c>
      <c r="G20" s="30">
        <v>117260</v>
      </c>
      <c r="H20" s="30">
        <v>41041</v>
      </c>
      <c r="I20" s="30">
        <v>35178</v>
      </c>
      <c r="J20" s="31">
        <v>8794.5</v>
      </c>
      <c r="K20" s="31">
        <v>8794.5</v>
      </c>
      <c r="L20" s="32">
        <v>23452</v>
      </c>
      <c r="M20" s="32" t="s">
        <v>19</v>
      </c>
    </row>
    <row r="21" s="5" customFormat="1" ht="54" customHeight="1" spans="1:13">
      <c r="A21" s="29" t="str">
        <f t="shared" si="1"/>
        <v>茭一村民委员会</v>
      </c>
      <c r="B21" s="29" t="s">
        <v>614</v>
      </c>
      <c r="C21" s="29" t="s">
        <v>615</v>
      </c>
      <c r="D21" s="29">
        <v>16</v>
      </c>
      <c r="E21" s="30">
        <v>548.9</v>
      </c>
      <c r="F21" s="30">
        <v>686125</v>
      </c>
      <c r="G21" s="30">
        <v>21956</v>
      </c>
      <c r="H21" s="30">
        <v>7684.6</v>
      </c>
      <c r="I21" s="30">
        <v>6586.8</v>
      </c>
      <c r="J21" s="31">
        <v>1646.7</v>
      </c>
      <c r="K21" s="31">
        <v>1646.7</v>
      </c>
      <c r="L21" s="32">
        <v>4391.2</v>
      </c>
      <c r="M21" s="32" t="s">
        <v>19</v>
      </c>
    </row>
    <row r="22" s="3" customFormat="1" ht="98" customHeight="1" spans="1:13">
      <c r="A22" s="34" t="s">
        <v>61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="6" customFormat="1" spans="1:13">
      <c r="D23" s="35"/>
      <c r="F23" s="35"/>
      <c r="L23" s="36"/>
    </row>
    <row r="24" s="6" customFormat="1" spans="1:13">
      <c r="D24" s="35"/>
      <c r="F24" s="35"/>
    </row>
    <row r="30" spans="1:13">
      <c r="A30" s="37"/>
      <c r="B30" s="37"/>
      <c r="C30" s="38"/>
      <c r="D30" s="37"/>
      <c r="E30" s="37"/>
      <c r="F30" s="37"/>
      <c r="G30" s="37"/>
      <c r="H30" s="37"/>
      <c r="I30" s="37"/>
      <c r="J30" s="37"/>
      <c r="K30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2:M22"/>
    <mergeCell ref="A30:K30"/>
    <mergeCell ref="A4:A5"/>
    <mergeCell ref="B4:B5"/>
    <mergeCell ref="C4:C5"/>
    <mergeCell ref="D4:D5"/>
    <mergeCell ref="E4:E5"/>
    <mergeCell ref="F4:F5"/>
    <mergeCell ref="G4:G5"/>
    <mergeCell ref="M4:M7"/>
  </mergeCells>
  <printOptions horizontalCentered="1"/>
  <pageMargins left="0" right="0" top="0.196527777777778" bottom="0" header="0.314583333333333" footer="0.314583333333333"/>
  <pageSetup paperSize="9" scale="46" orientation="landscape" horizontalDpi="600"/>
  <headerFooter/>
  <ignoredErrors>
    <ignoredError sqref="F8:L21 B8:B2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24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24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454977.6</v>
      </c>
      <c r="I6" s="22"/>
      <c r="J6" s="22"/>
      <c r="K6" s="22"/>
      <c r="L6" s="25" t="s">
        <v>19</v>
      </c>
      <c r="M6" s="24"/>
    </row>
    <row r="7" s="3" customFormat="1" ht="33.75" customHeight="1" spans="1:13">
      <c r="A7" s="26" t="s">
        <v>20</v>
      </c>
      <c r="B7" s="26"/>
      <c r="C7" s="26"/>
      <c r="D7" s="27">
        <f>SUM(D8:D19)</f>
        <v>3042</v>
      </c>
      <c r="E7" s="28">
        <f>SUM(E8:E19)</f>
        <v>14218.05</v>
      </c>
      <c r="F7" s="28">
        <f t="shared" ref="F7:L7" si="0">SUM(F8:F19)</f>
        <v>17772562.5</v>
      </c>
      <c r="G7" s="28">
        <f t="shared" si="0"/>
        <v>568722</v>
      </c>
      <c r="H7" s="28">
        <f t="shared" si="0"/>
        <v>199052.7</v>
      </c>
      <c r="I7" s="28">
        <f t="shared" si="0"/>
        <v>170616.6</v>
      </c>
      <c r="J7" s="28">
        <f t="shared" si="0"/>
        <v>42654.15</v>
      </c>
      <c r="K7" s="28">
        <f t="shared" si="0"/>
        <v>42654.15</v>
      </c>
      <c r="L7" s="28">
        <f t="shared" si="0"/>
        <v>113744.4</v>
      </c>
      <c r="M7" s="24"/>
    </row>
    <row r="8" s="5" customFormat="1" ht="51" customHeight="1" spans="1:13">
      <c r="A8" s="29" t="str">
        <f>MID(B8,7,8)</f>
        <v>沙头冲村民委员会</v>
      </c>
      <c r="B8" s="29" t="s">
        <v>63</v>
      </c>
      <c r="C8" s="29" t="s">
        <v>64</v>
      </c>
      <c r="D8" s="29">
        <v>296</v>
      </c>
      <c r="E8" s="30">
        <v>822.74</v>
      </c>
      <c r="F8" s="30">
        <v>1028425</v>
      </c>
      <c r="G8" s="30">
        <v>32909.6</v>
      </c>
      <c r="H8" s="30">
        <v>11518.36</v>
      </c>
      <c r="I8" s="30">
        <v>9872.88</v>
      </c>
      <c r="J8" s="31">
        <v>2468.22</v>
      </c>
      <c r="K8" s="31">
        <v>2468.22</v>
      </c>
      <c r="L8" s="32">
        <v>6581.92</v>
      </c>
      <c r="M8" s="32" t="s">
        <v>19</v>
      </c>
    </row>
    <row r="9" s="5" customFormat="1" ht="55" customHeight="1" spans="1:13">
      <c r="A9" s="29" t="str">
        <f t="shared" ref="A8:A19" si="1">MID(B9,7,7)</f>
        <v>沙咀村民委员会</v>
      </c>
      <c r="B9" s="29" t="s">
        <v>65</v>
      </c>
      <c r="C9" s="29" t="s">
        <v>66</v>
      </c>
      <c r="D9" s="29">
        <v>113</v>
      </c>
      <c r="E9" s="30">
        <v>282.22</v>
      </c>
      <c r="F9" s="30">
        <v>352775</v>
      </c>
      <c r="G9" s="30">
        <v>11288.8</v>
      </c>
      <c r="H9" s="30">
        <v>3951.08</v>
      </c>
      <c r="I9" s="30">
        <v>3386.64</v>
      </c>
      <c r="J9" s="31">
        <v>846.66</v>
      </c>
      <c r="K9" s="31">
        <v>846.66</v>
      </c>
      <c r="L9" s="32">
        <v>2257.76</v>
      </c>
      <c r="M9" s="32" t="s">
        <v>19</v>
      </c>
    </row>
    <row r="10" s="5" customFormat="1" ht="48" customHeight="1" spans="1:13">
      <c r="A10" s="29" t="str">
        <f t="shared" si="1"/>
        <v>下洞村民委员会</v>
      </c>
      <c r="B10" s="29" t="s">
        <v>67</v>
      </c>
      <c r="C10" s="29" t="s">
        <v>68</v>
      </c>
      <c r="D10" s="29">
        <v>217</v>
      </c>
      <c r="E10" s="30">
        <v>1620.85</v>
      </c>
      <c r="F10" s="30">
        <v>2026062.5</v>
      </c>
      <c r="G10" s="30">
        <v>64834</v>
      </c>
      <c r="H10" s="30">
        <v>22691.9</v>
      </c>
      <c r="I10" s="30">
        <v>19450.2</v>
      </c>
      <c r="J10" s="31">
        <v>4862.55</v>
      </c>
      <c r="K10" s="31">
        <v>4862.55</v>
      </c>
      <c r="L10" s="32">
        <v>12966.8</v>
      </c>
      <c r="M10" s="32" t="s">
        <v>19</v>
      </c>
    </row>
    <row r="11" s="5" customFormat="1" ht="44" customHeight="1" spans="1:13">
      <c r="A11" s="29" t="str">
        <f t="shared" si="1"/>
        <v>那琴村民委员会</v>
      </c>
      <c r="B11" s="29" t="s">
        <v>69</v>
      </c>
      <c r="C11" s="29" t="s">
        <v>70</v>
      </c>
      <c r="D11" s="29">
        <v>656</v>
      </c>
      <c r="E11" s="30">
        <v>2358.26</v>
      </c>
      <c r="F11" s="30">
        <v>2947825</v>
      </c>
      <c r="G11" s="30">
        <v>94330.4</v>
      </c>
      <c r="H11" s="30">
        <v>33015.64</v>
      </c>
      <c r="I11" s="30">
        <v>28299.12</v>
      </c>
      <c r="J11" s="31">
        <v>7074.78</v>
      </c>
      <c r="K11" s="31">
        <v>7074.78</v>
      </c>
      <c r="L11" s="32">
        <v>18866.08</v>
      </c>
      <c r="M11" s="32" t="s">
        <v>19</v>
      </c>
    </row>
    <row r="12" s="5" customFormat="1" ht="44" customHeight="1" spans="1:13">
      <c r="A12" s="29" t="str">
        <f>MID(B12,7,8)</f>
        <v>早禾石村民委员会</v>
      </c>
      <c r="B12" s="29" t="s">
        <v>71</v>
      </c>
      <c r="C12" s="29" t="s">
        <v>72</v>
      </c>
      <c r="D12" s="29">
        <v>76</v>
      </c>
      <c r="E12" s="30">
        <v>1118</v>
      </c>
      <c r="F12" s="30">
        <v>1397500</v>
      </c>
      <c r="G12" s="30">
        <v>44720</v>
      </c>
      <c r="H12" s="30">
        <v>15652</v>
      </c>
      <c r="I12" s="30">
        <v>13416</v>
      </c>
      <c r="J12" s="31">
        <v>3354</v>
      </c>
      <c r="K12" s="31">
        <v>3354</v>
      </c>
      <c r="L12" s="32">
        <v>8944</v>
      </c>
      <c r="M12" s="32" t="s">
        <v>19</v>
      </c>
    </row>
    <row r="13" s="5" customFormat="1" ht="46" customHeight="1" spans="1:13">
      <c r="A13" s="29" t="str">
        <f t="shared" si="1"/>
        <v>小洞村民委员会</v>
      </c>
      <c r="B13" s="29" t="s">
        <v>73</v>
      </c>
      <c r="C13" s="29" t="s">
        <v>74</v>
      </c>
      <c r="D13" s="29">
        <v>314</v>
      </c>
      <c r="E13" s="30">
        <v>1188.26</v>
      </c>
      <c r="F13" s="30">
        <v>1485325</v>
      </c>
      <c r="G13" s="30">
        <v>47530.4</v>
      </c>
      <c r="H13" s="30">
        <v>16635.64</v>
      </c>
      <c r="I13" s="30">
        <v>14259.12</v>
      </c>
      <c r="J13" s="31">
        <v>3564.78</v>
      </c>
      <c r="K13" s="31">
        <v>3564.78</v>
      </c>
      <c r="L13" s="32">
        <v>9506.08</v>
      </c>
      <c r="M13" s="32" t="s">
        <v>19</v>
      </c>
    </row>
    <row r="14" s="5" customFormat="1" ht="44" customHeight="1" spans="1:13">
      <c r="A14" s="29" t="str">
        <f>MID(B14,7,8)</f>
        <v>沙湾塘村民委员会</v>
      </c>
      <c r="B14" s="29" t="s">
        <v>75</v>
      </c>
      <c r="C14" s="29" t="s">
        <v>76</v>
      </c>
      <c r="D14" s="29">
        <v>59</v>
      </c>
      <c r="E14" s="30">
        <v>234.79</v>
      </c>
      <c r="F14" s="30">
        <v>293487.5</v>
      </c>
      <c r="G14" s="30">
        <v>9391.6</v>
      </c>
      <c r="H14" s="30">
        <v>3287.06</v>
      </c>
      <c r="I14" s="30">
        <v>2817.48</v>
      </c>
      <c r="J14" s="31">
        <v>704.37</v>
      </c>
      <c r="K14" s="31">
        <v>704.37</v>
      </c>
      <c r="L14" s="32">
        <v>1878.32</v>
      </c>
      <c r="M14" s="32" t="s">
        <v>19</v>
      </c>
    </row>
    <row r="15" s="5" customFormat="1" ht="49" customHeight="1" spans="1:13">
      <c r="A15" s="29" t="str">
        <f>MID(B15,7,8)</f>
        <v>平山蓢村民委员会</v>
      </c>
      <c r="B15" s="29" t="s">
        <v>77</v>
      </c>
      <c r="C15" s="29" t="s">
        <v>78</v>
      </c>
      <c r="D15" s="29">
        <v>234</v>
      </c>
      <c r="E15" s="30">
        <v>728.14</v>
      </c>
      <c r="F15" s="30">
        <v>910175</v>
      </c>
      <c r="G15" s="30">
        <v>29125.6</v>
      </c>
      <c r="H15" s="30">
        <v>10193.96</v>
      </c>
      <c r="I15" s="30">
        <v>8737.68</v>
      </c>
      <c r="J15" s="31">
        <v>2184.42</v>
      </c>
      <c r="K15" s="31">
        <v>2184.42</v>
      </c>
      <c r="L15" s="32">
        <v>5825.12</v>
      </c>
      <c r="M15" s="32" t="s">
        <v>19</v>
      </c>
    </row>
    <row r="16" s="5" customFormat="1" ht="45" customHeight="1" spans="1:13">
      <c r="A16" s="33" t="str">
        <f>MID(B16,7,10)</f>
        <v>陡门圩社区居民委员会</v>
      </c>
      <c r="B16" s="29" t="s">
        <v>79</v>
      </c>
      <c r="C16" s="29" t="s">
        <v>80</v>
      </c>
      <c r="D16" s="29">
        <v>101</v>
      </c>
      <c r="E16" s="30">
        <v>903.85</v>
      </c>
      <c r="F16" s="30">
        <v>1129812.5</v>
      </c>
      <c r="G16" s="30">
        <v>36154</v>
      </c>
      <c r="H16" s="30">
        <v>12653.9</v>
      </c>
      <c r="I16" s="30">
        <v>10846.2</v>
      </c>
      <c r="J16" s="31">
        <v>2711.55</v>
      </c>
      <c r="K16" s="31">
        <v>2711.55</v>
      </c>
      <c r="L16" s="32">
        <v>7230.8</v>
      </c>
      <c r="M16" s="32" t="s">
        <v>19</v>
      </c>
    </row>
    <row r="17" s="5" customFormat="1" ht="50" customHeight="1" spans="1:13">
      <c r="A17" s="29" t="str">
        <f t="shared" si="1"/>
        <v>寨门村民委员会</v>
      </c>
      <c r="B17" s="29" t="s">
        <v>81</v>
      </c>
      <c r="C17" s="29" t="s">
        <v>82</v>
      </c>
      <c r="D17" s="29">
        <v>711</v>
      </c>
      <c r="E17" s="30">
        <v>2857.26</v>
      </c>
      <c r="F17" s="30">
        <v>3571575</v>
      </c>
      <c r="G17" s="30">
        <v>114290.4</v>
      </c>
      <c r="H17" s="30">
        <v>40001.64</v>
      </c>
      <c r="I17" s="30">
        <v>34287.12</v>
      </c>
      <c r="J17" s="31">
        <v>8571.78</v>
      </c>
      <c r="K17" s="31">
        <v>8571.78</v>
      </c>
      <c r="L17" s="32">
        <v>22858.08</v>
      </c>
      <c r="M17" s="32" t="s">
        <v>19</v>
      </c>
    </row>
    <row r="18" s="5" customFormat="1" ht="47" customHeight="1" spans="1:13">
      <c r="A18" s="29" t="str">
        <f>MID(B18,7,8)</f>
        <v>大步头村民委员会</v>
      </c>
      <c r="B18" s="29" t="s">
        <v>83</v>
      </c>
      <c r="C18" s="29" t="s">
        <v>84</v>
      </c>
      <c r="D18" s="29">
        <v>82</v>
      </c>
      <c r="E18" s="30">
        <v>669.6</v>
      </c>
      <c r="F18" s="30">
        <v>837000</v>
      </c>
      <c r="G18" s="30">
        <v>26784</v>
      </c>
      <c r="H18" s="30">
        <v>9374.4</v>
      </c>
      <c r="I18" s="30">
        <v>8035.2</v>
      </c>
      <c r="J18" s="31">
        <v>2008.8</v>
      </c>
      <c r="K18" s="31">
        <v>2008.8</v>
      </c>
      <c r="L18" s="32">
        <v>5356.8</v>
      </c>
      <c r="M18" s="32" t="s">
        <v>19</v>
      </c>
    </row>
    <row r="19" s="5" customFormat="1" ht="54" customHeight="1" spans="1:13">
      <c r="A19" s="29" t="str">
        <f t="shared" si="1"/>
        <v>石蕉村民委员会</v>
      </c>
      <c r="B19" s="29" t="s">
        <v>85</v>
      </c>
      <c r="C19" s="29" t="s">
        <v>86</v>
      </c>
      <c r="D19" s="29">
        <v>183</v>
      </c>
      <c r="E19" s="30">
        <v>1434.08</v>
      </c>
      <c r="F19" s="30">
        <v>1792600</v>
      </c>
      <c r="G19" s="30">
        <v>57363.2</v>
      </c>
      <c r="H19" s="30">
        <v>20077.12</v>
      </c>
      <c r="I19" s="30">
        <v>17208.96</v>
      </c>
      <c r="J19" s="31">
        <v>4302.24</v>
      </c>
      <c r="K19" s="31">
        <v>4302.24</v>
      </c>
      <c r="L19" s="32">
        <v>11472.64</v>
      </c>
      <c r="M19" s="32" t="s">
        <v>19</v>
      </c>
    </row>
    <row r="20" s="3" customFormat="1" ht="98" customHeight="1" spans="1:13">
      <c r="A20" s="34" t="s">
        <v>61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="6" customFormat="1" spans="1:13">
      <c r="D21" s="35"/>
      <c r="F21" s="35"/>
      <c r="L21" s="36"/>
    </row>
    <row r="22" s="6" customFormat="1" spans="1:13">
      <c r="D22" s="35"/>
      <c r="F22" s="35"/>
    </row>
    <row r="28" spans="1:13">
      <c r="A28" s="37"/>
      <c r="B28" s="37"/>
      <c r="C28" s="38"/>
      <c r="D28" s="37"/>
      <c r="E28" s="37"/>
      <c r="F28" s="37"/>
      <c r="G28" s="37"/>
      <c r="H28" s="37"/>
      <c r="I28" s="37"/>
      <c r="J28" s="37"/>
      <c r="K28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0:M20"/>
    <mergeCell ref="A28:K28"/>
    <mergeCell ref="A4:A5"/>
    <mergeCell ref="B4:B5"/>
    <mergeCell ref="C4:C5"/>
    <mergeCell ref="D4:D5"/>
    <mergeCell ref="E4:E5"/>
    <mergeCell ref="F4:F5"/>
    <mergeCell ref="G4:G5"/>
    <mergeCell ref="M4:M7"/>
  </mergeCells>
  <printOptions horizontalCentered="1"/>
  <pageMargins left="0" right="0" top="0.393055555555556" bottom="0.393055555555556" header="0.314583333333333" footer="0.314583333333333"/>
  <pageSetup paperSize="9" scale="46" orientation="landscape" horizontalDpi="600"/>
  <headerFooter/>
  <ignoredErrors>
    <ignoredError sqref="A12:A13 A18" formula="1"/>
    <ignoredError sqref="F8:L19 B9:B19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87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88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89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24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90</v>
      </c>
      <c r="M5" s="24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573657.6</v>
      </c>
      <c r="I6" s="22"/>
      <c r="J6" s="22"/>
      <c r="K6" s="22"/>
      <c r="L6" s="25" t="s">
        <v>19</v>
      </c>
      <c r="M6" s="24"/>
    </row>
    <row r="7" s="3" customFormat="1" ht="33.75" customHeight="1" spans="1:13">
      <c r="A7" s="26" t="s">
        <v>20</v>
      </c>
      <c r="B7" s="26"/>
      <c r="C7" s="26"/>
      <c r="D7" s="27">
        <f>SUM(D8:D17)</f>
        <v>567</v>
      </c>
      <c r="E7" s="28">
        <f>SUM(E8:E17)</f>
        <v>17926.8</v>
      </c>
      <c r="F7" s="28">
        <f t="shared" ref="F7:L7" si="0">SUM(F8:F17)</f>
        <v>22408500</v>
      </c>
      <c r="G7" s="28">
        <f t="shared" si="0"/>
        <v>717072</v>
      </c>
      <c r="H7" s="28">
        <f t="shared" si="0"/>
        <v>250975.2</v>
      </c>
      <c r="I7" s="28">
        <f t="shared" si="0"/>
        <v>215121.6</v>
      </c>
      <c r="J7" s="28">
        <f t="shared" si="0"/>
        <v>53780.4</v>
      </c>
      <c r="K7" s="28">
        <f t="shared" si="0"/>
        <v>53780.4</v>
      </c>
      <c r="L7" s="28">
        <f t="shared" si="0"/>
        <v>143414.4</v>
      </c>
      <c r="M7" s="24"/>
    </row>
    <row r="8" s="5" customFormat="1" ht="51" customHeight="1" spans="1:13">
      <c r="A8" s="29" t="str">
        <f t="shared" ref="A8:A17" si="1">MID(B8,7,7)</f>
        <v>铜鼓村民委员会</v>
      </c>
      <c r="B8" s="29" t="s">
        <v>91</v>
      </c>
      <c r="C8" s="29" t="s">
        <v>92</v>
      </c>
      <c r="D8" s="29">
        <v>93</v>
      </c>
      <c r="E8" s="30">
        <v>439.56</v>
      </c>
      <c r="F8" s="30">
        <v>549450</v>
      </c>
      <c r="G8" s="30">
        <v>17582.4</v>
      </c>
      <c r="H8" s="30">
        <v>6153.84</v>
      </c>
      <c r="I8" s="30">
        <v>5274.72</v>
      </c>
      <c r="J8" s="31">
        <v>1318.68</v>
      </c>
      <c r="K8" s="31">
        <v>1318.68</v>
      </c>
      <c r="L8" s="32">
        <v>3516.48</v>
      </c>
      <c r="M8" s="32" t="s">
        <v>19</v>
      </c>
    </row>
    <row r="9" s="5" customFormat="1" ht="55" customHeight="1" spans="1:13">
      <c r="A9" s="29" t="str">
        <f t="shared" si="1"/>
        <v>长安村民委员会</v>
      </c>
      <c r="B9" s="29" t="s">
        <v>93</v>
      </c>
      <c r="C9" s="29" t="s">
        <v>94</v>
      </c>
      <c r="D9" s="29">
        <v>64</v>
      </c>
      <c r="E9" s="30">
        <v>2102</v>
      </c>
      <c r="F9" s="30">
        <v>2627500</v>
      </c>
      <c r="G9" s="30">
        <v>84080</v>
      </c>
      <c r="H9" s="30">
        <v>29428</v>
      </c>
      <c r="I9" s="30">
        <v>25224</v>
      </c>
      <c r="J9" s="31">
        <v>6306</v>
      </c>
      <c r="K9" s="31">
        <v>6306</v>
      </c>
      <c r="L9" s="32">
        <v>16816</v>
      </c>
      <c r="M9" s="32" t="s">
        <v>19</v>
      </c>
    </row>
    <row r="10" s="5" customFormat="1" ht="48" customHeight="1" spans="1:13">
      <c r="A10" s="29" t="str">
        <f t="shared" si="1"/>
        <v>磅礴村民委员会</v>
      </c>
      <c r="B10" s="29" t="s">
        <v>95</v>
      </c>
      <c r="C10" s="29" t="s">
        <v>96</v>
      </c>
      <c r="D10" s="29">
        <v>94</v>
      </c>
      <c r="E10" s="30">
        <v>1027.51</v>
      </c>
      <c r="F10" s="30">
        <v>1284387.5</v>
      </c>
      <c r="G10" s="30">
        <v>41100.4</v>
      </c>
      <c r="H10" s="30">
        <v>14385.14</v>
      </c>
      <c r="I10" s="30">
        <v>12330.12</v>
      </c>
      <c r="J10" s="31">
        <v>3082.53</v>
      </c>
      <c r="K10" s="31">
        <v>3082.53</v>
      </c>
      <c r="L10" s="32">
        <v>8220.08</v>
      </c>
      <c r="M10" s="32" t="s">
        <v>19</v>
      </c>
    </row>
    <row r="11" s="5" customFormat="1" ht="44" customHeight="1" spans="1:13">
      <c r="A11" s="29" t="str">
        <f t="shared" si="1"/>
        <v>长沙村民委员会</v>
      </c>
      <c r="B11" s="29" t="s">
        <v>97</v>
      </c>
      <c r="C11" s="29" t="s">
        <v>98</v>
      </c>
      <c r="D11" s="29">
        <v>30</v>
      </c>
      <c r="E11" s="30">
        <v>1865.5</v>
      </c>
      <c r="F11" s="30">
        <v>2331875</v>
      </c>
      <c r="G11" s="30">
        <v>74620</v>
      </c>
      <c r="H11" s="30">
        <v>26117</v>
      </c>
      <c r="I11" s="30">
        <v>22386</v>
      </c>
      <c r="J11" s="31">
        <v>5596.5</v>
      </c>
      <c r="K11" s="31">
        <v>5596.5</v>
      </c>
      <c r="L11" s="32">
        <v>14924</v>
      </c>
      <c r="M11" s="32" t="s">
        <v>19</v>
      </c>
    </row>
    <row r="12" s="5" customFormat="1" ht="44" customHeight="1" spans="1:13">
      <c r="A12" s="29" t="str">
        <f t="shared" si="1"/>
        <v>北门村民委员会</v>
      </c>
      <c r="B12" s="29" t="s">
        <v>99</v>
      </c>
      <c r="C12" s="29" t="s">
        <v>100</v>
      </c>
      <c r="D12" s="29">
        <v>84</v>
      </c>
      <c r="E12" s="30">
        <v>1230.2</v>
      </c>
      <c r="F12" s="30">
        <v>1537750</v>
      </c>
      <c r="G12" s="30">
        <v>49208</v>
      </c>
      <c r="H12" s="30">
        <v>17222.8</v>
      </c>
      <c r="I12" s="30">
        <v>14762.4</v>
      </c>
      <c r="J12" s="31">
        <v>3690.6</v>
      </c>
      <c r="K12" s="31">
        <v>3690.6</v>
      </c>
      <c r="L12" s="32">
        <v>9841.6</v>
      </c>
      <c r="M12" s="32" t="s">
        <v>19</v>
      </c>
    </row>
    <row r="13" s="5" customFormat="1" ht="46" customHeight="1" spans="1:13">
      <c r="A13" s="29" t="str">
        <f t="shared" si="1"/>
        <v>冲金村民委员会</v>
      </c>
      <c r="B13" s="29" t="s">
        <v>101</v>
      </c>
      <c r="C13" s="29" t="s">
        <v>102</v>
      </c>
      <c r="D13" s="29">
        <v>66</v>
      </c>
      <c r="E13" s="30">
        <v>4730</v>
      </c>
      <c r="F13" s="30">
        <v>5912500</v>
      </c>
      <c r="G13" s="30">
        <v>189200</v>
      </c>
      <c r="H13" s="30">
        <v>66220</v>
      </c>
      <c r="I13" s="30">
        <v>56760</v>
      </c>
      <c r="J13" s="31">
        <v>14190</v>
      </c>
      <c r="K13" s="31">
        <v>14190</v>
      </c>
      <c r="L13" s="32">
        <v>37840</v>
      </c>
      <c r="M13" s="32" t="s">
        <v>19</v>
      </c>
    </row>
    <row r="14" s="5" customFormat="1" ht="44" customHeight="1" spans="1:13">
      <c r="A14" s="29" t="str">
        <f t="shared" si="1"/>
        <v>护岭村民委员会</v>
      </c>
      <c r="B14" s="29" t="s">
        <v>103</v>
      </c>
      <c r="C14" s="29" t="s">
        <v>104</v>
      </c>
      <c r="D14" s="29">
        <v>12</v>
      </c>
      <c r="E14" s="30">
        <v>453.45</v>
      </c>
      <c r="F14" s="30">
        <v>566812.5</v>
      </c>
      <c r="G14" s="30">
        <v>18138</v>
      </c>
      <c r="H14" s="30">
        <v>6348.3</v>
      </c>
      <c r="I14" s="30">
        <v>5441.4</v>
      </c>
      <c r="J14" s="31">
        <v>1360.35</v>
      </c>
      <c r="K14" s="31">
        <v>1360.35</v>
      </c>
      <c r="L14" s="32">
        <v>3627.6</v>
      </c>
      <c r="M14" s="32" t="s">
        <v>19</v>
      </c>
    </row>
    <row r="15" s="5" customFormat="1" ht="49" customHeight="1" spans="1:13">
      <c r="A15" s="29" t="str">
        <f t="shared" si="1"/>
        <v>渡头村民委员会</v>
      </c>
      <c r="B15" s="29" t="s">
        <v>105</v>
      </c>
      <c r="C15" s="29" t="s">
        <v>106</v>
      </c>
      <c r="D15" s="29">
        <v>51</v>
      </c>
      <c r="E15" s="30">
        <v>526.88</v>
      </c>
      <c r="F15" s="30">
        <v>658600</v>
      </c>
      <c r="G15" s="30">
        <v>21075.2</v>
      </c>
      <c r="H15" s="30">
        <v>7376.32</v>
      </c>
      <c r="I15" s="30">
        <v>6322.56</v>
      </c>
      <c r="J15" s="31">
        <v>1580.64</v>
      </c>
      <c r="K15" s="31">
        <v>1580.64</v>
      </c>
      <c r="L15" s="32">
        <v>4215.04</v>
      </c>
      <c r="M15" s="32" t="s">
        <v>19</v>
      </c>
    </row>
    <row r="16" s="5" customFormat="1" ht="45" customHeight="1" spans="1:13">
      <c r="A16" s="33" t="str">
        <f t="shared" si="1"/>
        <v>田头村民委员会</v>
      </c>
      <c r="B16" s="29" t="s">
        <v>107</v>
      </c>
      <c r="C16" s="29" t="s">
        <v>108</v>
      </c>
      <c r="D16" s="29">
        <v>62</v>
      </c>
      <c r="E16" s="30">
        <v>4662</v>
      </c>
      <c r="F16" s="30">
        <v>5827500</v>
      </c>
      <c r="G16" s="30">
        <v>186480</v>
      </c>
      <c r="H16" s="30">
        <v>65268</v>
      </c>
      <c r="I16" s="30">
        <v>55944</v>
      </c>
      <c r="J16" s="31">
        <v>13986</v>
      </c>
      <c r="K16" s="31">
        <v>13986</v>
      </c>
      <c r="L16" s="32">
        <v>37296</v>
      </c>
      <c r="M16" s="32" t="s">
        <v>19</v>
      </c>
    </row>
    <row r="17" s="5" customFormat="1" ht="50" customHeight="1" spans="1:13">
      <c r="A17" s="29" t="str">
        <f t="shared" si="1"/>
        <v>曹冲村民委员会</v>
      </c>
      <c r="B17" s="29" t="s">
        <v>109</v>
      </c>
      <c r="C17" s="29" t="s">
        <v>110</v>
      </c>
      <c r="D17" s="29">
        <v>11</v>
      </c>
      <c r="E17" s="30">
        <v>889.7</v>
      </c>
      <c r="F17" s="30">
        <v>1112125</v>
      </c>
      <c r="G17" s="30">
        <v>35588</v>
      </c>
      <c r="H17" s="30">
        <v>12455.8</v>
      </c>
      <c r="I17" s="30">
        <v>10676.4</v>
      </c>
      <c r="J17" s="31">
        <v>2669.1</v>
      </c>
      <c r="K17" s="31">
        <v>2669.1</v>
      </c>
      <c r="L17" s="32">
        <v>7117.6</v>
      </c>
      <c r="M17" s="32" t="s">
        <v>19</v>
      </c>
    </row>
    <row r="18" s="3" customFormat="1" ht="98" customHeight="1" spans="1:13">
      <c r="A18" s="34" t="s">
        <v>61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6" customFormat="1" spans="1:13">
      <c r="D19" s="35"/>
      <c r="F19" s="35"/>
      <c r="L19" s="36"/>
    </row>
    <row r="20" s="6" customFormat="1" spans="1:13">
      <c r="D20" s="35"/>
      <c r="F20" s="35"/>
    </row>
    <row r="25" spans="1:13">
      <c r="A25" s="37"/>
      <c r="B25" s="37"/>
      <c r="C25" s="38"/>
      <c r="D25" s="37"/>
      <c r="E25" s="37"/>
      <c r="F25" s="37"/>
      <c r="G25" s="37"/>
      <c r="H25" s="37"/>
      <c r="I25" s="37"/>
      <c r="J25" s="37"/>
      <c r="K25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18:M18"/>
    <mergeCell ref="A25:K25"/>
    <mergeCell ref="A4:A5"/>
    <mergeCell ref="B4:B5"/>
    <mergeCell ref="C4:C5"/>
    <mergeCell ref="D4:D5"/>
    <mergeCell ref="E4:E5"/>
    <mergeCell ref="F4:F5"/>
    <mergeCell ref="G4:G5"/>
    <mergeCell ref="M4:M7"/>
  </mergeCells>
  <printOptions horizontalCentered="1"/>
  <pageMargins left="0" right="0" top="0.590277777777778" bottom="0.747916666666667" header="0.314583333333333" footer="0.314583333333333"/>
  <pageSetup paperSize="9" scale="48" orientation="landscape" horizontalDpi="600"/>
  <headerFooter/>
  <ignoredErrors>
    <ignoredError sqref="B9:B17 F8:L17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70" zoomScaleNormal="70" workbookViewId="0">
      <selection activeCell="D15" sqref="D15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111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618112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SUM(D8:D27)</f>
        <v>478</v>
      </c>
      <c r="E7" s="27">
        <f>SUM(E8:E27)</f>
        <v>19316</v>
      </c>
      <c r="F7" s="28">
        <f>SUM(F8:F27)</f>
        <v>24145000</v>
      </c>
      <c r="G7" s="28">
        <f t="shared" ref="G7:L7" si="0">SUM(G8:G27)</f>
        <v>772640</v>
      </c>
      <c r="H7" s="28">
        <f t="shared" si="0"/>
        <v>270424</v>
      </c>
      <c r="I7" s="28">
        <f t="shared" si="0"/>
        <v>231792</v>
      </c>
      <c r="J7" s="28">
        <f t="shared" si="0"/>
        <v>57948</v>
      </c>
      <c r="K7" s="28">
        <f t="shared" si="0"/>
        <v>57948</v>
      </c>
      <c r="L7" s="28">
        <f t="shared" si="0"/>
        <v>154528</v>
      </c>
      <c r="M7" s="24" t="s">
        <v>19</v>
      </c>
    </row>
    <row r="8" s="5" customFormat="1" ht="51" customHeight="1" spans="1:13">
      <c r="A8" s="29" t="str">
        <f t="shared" ref="A8:A23" si="1">MID(B8,7,7)</f>
        <v>西海经济联合社</v>
      </c>
      <c r="B8" s="29" t="s">
        <v>112</v>
      </c>
      <c r="C8" s="29" t="s">
        <v>113</v>
      </c>
      <c r="D8" s="29">
        <v>25</v>
      </c>
      <c r="E8" s="30">
        <v>1353.5</v>
      </c>
      <c r="F8" s="30">
        <v>1691875</v>
      </c>
      <c r="G8" s="30">
        <v>54140</v>
      </c>
      <c r="H8" s="30">
        <v>18949</v>
      </c>
      <c r="I8" s="30">
        <v>16242</v>
      </c>
      <c r="J8" s="31">
        <v>4060.5</v>
      </c>
      <c r="K8" s="31">
        <v>4060.5</v>
      </c>
      <c r="L8" s="32">
        <v>10828</v>
      </c>
      <c r="M8" s="32" t="s">
        <v>19</v>
      </c>
    </row>
    <row r="9" s="5" customFormat="1" ht="55" customHeight="1" spans="1:13">
      <c r="A9" s="29" t="str">
        <f t="shared" si="1"/>
        <v>朝中经济联合社</v>
      </c>
      <c r="B9" s="29" t="s">
        <v>114</v>
      </c>
      <c r="C9" s="29" t="s">
        <v>115</v>
      </c>
      <c r="D9" s="29">
        <v>76</v>
      </c>
      <c r="E9" s="30">
        <v>743.9</v>
      </c>
      <c r="F9" s="30">
        <v>929875</v>
      </c>
      <c r="G9" s="30">
        <v>29756</v>
      </c>
      <c r="H9" s="30">
        <v>10414.6</v>
      </c>
      <c r="I9" s="30">
        <v>8926.8</v>
      </c>
      <c r="J9" s="31">
        <v>2231.7</v>
      </c>
      <c r="K9" s="31">
        <v>2231.7</v>
      </c>
      <c r="L9" s="32">
        <v>5951.2</v>
      </c>
      <c r="M9" s="32" t="s">
        <v>19</v>
      </c>
    </row>
    <row r="10" s="5" customFormat="1" ht="48" customHeight="1" spans="1:13">
      <c r="A10" s="29" t="str">
        <f t="shared" si="1"/>
        <v>新屋经济联合社</v>
      </c>
      <c r="B10" s="29" t="s">
        <v>116</v>
      </c>
      <c r="C10" s="29" t="s">
        <v>117</v>
      </c>
      <c r="D10" s="29">
        <v>20</v>
      </c>
      <c r="E10" s="30">
        <v>1436</v>
      </c>
      <c r="F10" s="30">
        <v>1795000</v>
      </c>
      <c r="G10" s="30">
        <v>57440</v>
      </c>
      <c r="H10" s="30">
        <v>20104</v>
      </c>
      <c r="I10" s="30">
        <v>17232</v>
      </c>
      <c r="J10" s="31">
        <v>4308</v>
      </c>
      <c r="K10" s="31">
        <v>4308</v>
      </c>
      <c r="L10" s="32">
        <v>11488</v>
      </c>
      <c r="M10" s="32" t="s">
        <v>19</v>
      </c>
    </row>
    <row r="11" s="5" customFormat="1" ht="44" customHeight="1" spans="1:13">
      <c r="A11" s="29" t="str">
        <f t="shared" si="1"/>
        <v>竹湖经济联合社</v>
      </c>
      <c r="B11" s="29" t="s">
        <v>118</v>
      </c>
      <c r="C11" s="29" t="s">
        <v>119</v>
      </c>
      <c r="D11" s="29">
        <v>15</v>
      </c>
      <c r="E11" s="30">
        <v>743.6</v>
      </c>
      <c r="F11" s="30">
        <v>929500</v>
      </c>
      <c r="G11" s="30">
        <v>29744</v>
      </c>
      <c r="H11" s="30">
        <v>10410.4</v>
      </c>
      <c r="I11" s="30">
        <v>8923.2</v>
      </c>
      <c r="J11" s="31">
        <v>2230.8</v>
      </c>
      <c r="K11" s="31">
        <v>2230.8</v>
      </c>
      <c r="L11" s="32">
        <v>5948.8</v>
      </c>
      <c r="M11" s="32" t="s">
        <v>19</v>
      </c>
    </row>
    <row r="12" s="5" customFormat="1" ht="44" customHeight="1" spans="1:13">
      <c r="A12" s="29" t="str">
        <f t="shared" si="1"/>
        <v>达材经济联合社</v>
      </c>
      <c r="B12" s="29" t="s">
        <v>120</v>
      </c>
      <c r="C12" s="29" t="s">
        <v>121</v>
      </c>
      <c r="D12" s="29">
        <v>48</v>
      </c>
      <c r="E12" s="30">
        <v>947</v>
      </c>
      <c r="F12" s="30">
        <v>1183750</v>
      </c>
      <c r="G12" s="30">
        <v>37880</v>
      </c>
      <c r="H12" s="30">
        <v>13258</v>
      </c>
      <c r="I12" s="30">
        <v>11364</v>
      </c>
      <c r="J12" s="31">
        <v>2841</v>
      </c>
      <c r="K12" s="31">
        <v>2841</v>
      </c>
      <c r="L12" s="32">
        <v>7576</v>
      </c>
      <c r="M12" s="32" t="s">
        <v>19</v>
      </c>
    </row>
    <row r="13" s="5" customFormat="1" ht="46" customHeight="1" spans="1:13">
      <c r="A13" s="29" t="str">
        <f t="shared" si="1"/>
        <v>西坑经济联合社</v>
      </c>
      <c r="B13" s="29" t="s">
        <v>122</v>
      </c>
      <c r="C13" s="29" t="s">
        <v>123</v>
      </c>
      <c r="D13" s="29">
        <v>9</v>
      </c>
      <c r="E13" s="30">
        <v>570</v>
      </c>
      <c r="F13" s="30">
        <v>712500</v>
      </c>
      <c r="G13" s="30">
        <v>22800</v>
      </c>
      <c r="H13" s="30">
        <v>7980</v>
      </c>
      <c r="I13" s="30">
        <v>6840</v>
      </c>
      <c r="J13" s="31">
        <v>1710</v>
      </c>
      <c r="K13" s="31">
        <v>1710</v>
      </c>
      <c r="L13" s="32">
        <v>4560</v>
      </c>
      <c r="M13" s="32" t="s">
        <v>19</v>
      </c>
    </row>
    <row r="14" s="5" customFormat="1" ht="46" customHeight="1" spans="1:13">
      <c r="A14" s="29" t="str">
        <f t="shared" si="1"/>
        <v>冲洋经济联合社</v>
      </c>
      <c r="B14" s="29" t="s">
        <v>124</v>
      </c>
      <c r="C14" s="29" t="s">
        <v>125</v>
      </c>
      <c r="D14" s="29">
        <v>24</v>
      </c>
      <c r="E14" s="30">
        <v>1801</v>
      </c>
      <c r="F14" s="30">
        <v>2251250</v>
      </c>
      <c r="G14" s="30">
        <v>72040</v>
      </c>
      <c r="H14" s="30">
        <v>25214</v>
      </c>
      <c r="I14" s="30">
        <v>21612</v>
      </c>
      <c r="J14" s="31">
        <v>5403</v>
      </c>
      <c r="K14" s="31">
        <v>5403</v>
      </c>
      <c r="L14" s="32">
        <v>14408</v>
      </c>
      <c r="M14" s="32" t="s">
        <v>19</v>
      </c>
    </row>
    <row r="15" s="5" customFormat="1" ht="46" customHeight="1" spans="1:13">
      <c r="A15" s="29" t="str">
        <f t="shared" si="1"/>
        <v>前锋经济联合社</v>
      </c>
      <c r="B15" s="29" t="s">
        <v>126</v>
      </c>
      <c r="C15" s="29" t="s">
        <v>127</v>
      </c>
      <c r="D15" s="29">
        <v>19</v>
      </c>
      <c r="E15" s="30">
        <v>1236.5</v>
      </c>
      <c r="F15" s="30">
        <v>1545625</v>
      </c>
      <c r="G15" s="30">
        <v>49460</v>
      </c>
      <c r="H15" s="30">
        <v>17311</v>
      </c>
      <c r="I15" s="30">
        <v>14838</v>
      </c>
      <c r="J15" s="31">
        <v>3709.5</v>
      </c>
      <c r="K15" s="31">
        <v>3709.5</v>
      </c>
      <c r="L15" s="32">
        <v>9892</v>
      </c>
      <c r="M15" s="32" t="s">
        <v>19</v>
      </c>
    </row>
    <row r="16" s="5" customFormat="1" ht="46" customHeight="1" spans="1:13">
      <c r="A16" s="29" t="str">
        <f t="shared" si="1"/>
        <v>新围经济联合社</v>
      </c>
      <c r="B16" s="29" t="s">
        <v>128</v>
      </c>
      <c r="C16" s="29" t="s">
        <v>129</v>
      </c>
      <c r="D16" s="29">
        <v>33</v>
      </c>
      <c r="E16" s="30">
        <v>2109</v>
      </c>
      <c r="F16" s="30">
        <v>2636250</v>
      </c>
      <c r="G16" s="30">
        <v>84360</v>
      </c>
      <c r="H16" s="30">
        <v>29526</v>
      </c>
      <c r="I16" s="30">
        <v>25308</v>
      </c>
      <c r="J16" s="31">
        <v>6327</v>
      </c>
      <c r="K16" s="31">
        <v>6327</v>
      </c>
      <c r="L16" s="32">
        <v>16872</v>
      </c>
      <c r="M16" s="32" t="s">
        <v>19</v>
      </c>
    </row>
    <row r="17" s="5" customFormat="1" ht="46" customHeight="1" spans="1:13">
      <c r="A17" s="29" t="str">
        <f t="shared" si="1"/>
        <v>白岗经济联合社</v>
      </c>
      <c r="B17" s="29" t="s">
        <v>130</v>
      </c>
      <c r="C17" s="29" t="s">
        <v>131</v>
      </c>
      <c r="D17" s="29">
        <v>11</v>
      </c>
      <c r="E17" s="30">
        <v>409.8</v>
      </c>
      <c r="F17" s="30">
        <v>512250</v>
      </c>
      <c r="G17" s="30">
        <v>16392</v>
      </c>
      <c r="H17" s="30">
        <v>5737.2</v>
      </c>
      <c r="I17" s="30">
        <v>4917.6</v>
      </c>
      <c r="J17" s="31">
        <v>1229.4</v>
      </c>
      <c r="K17" s="31">
        <v>1229.4</v>
      </c>
      <c r="L17" s="32">
        <v>3278.4</v>
      </c>
      <c r="M17" s="32" t="s">
        <v>19</v>
      </c>
    </row>
    <row r="18" s="5" customFormat="1" ht="46" customHeight="1" spans="1:13">
      <c r="A18" s="29" t="str">
        <f t="shared" si="1"/>
        <v>官窦经济联合社</v>
      </c>
      <c r="B18" s="29" t="s">
        <v>132</v>
      </c>
      <c r="C18" s="29" t="s">
        <v>133</v>
      </c>
      <c r="D18" s="29">
        <v>15</v>
      </c>
      <c r="E18" s="30">
        <v>924</v>
      </c>
      <c r="F18" s="30">
        <v>1155000</v>
      </c>
      <c r="G18" s="30">
        <v>36960</v>
      </c>
      <c r="H18" s="30">
        <v>12936</v>
      </c>
      <c r="I18" s="30">
        <v>11088</v>
      </c>
      <c r="J18" s="31">
        <v>2772</v>
      </c>
      <c r="K18" s="31">
        <v>2772</v>
      </c>
      <c r="L18" s="32">
        <v>7392</v>
      </c>
      <c r="M18" s="32" t="s">
        <v>19</v>
      </c>
    </row>
    <row r="19" s="5" customFormat="1" ht="44" customHeight="1" spans="1:13">
      <c r="A19" s="29" t="str">
        <f t="shared" si="1"/>
        <v>八家经济联合社</v>
      </c>
      <c r="B19" s="29" t="s">
        <v>134</v>
      </c>
      <c r="C19" s="29" t="s">
        <v>135</v>
      </c>
      <c r="D19" s="29">
        <v>53</v>
      </c>
      <c r="E19" s="30">
        <v>1882.2</v>
      </c>
      <c r="F19" s="30">
        <v>2352750</v>
      </c>
      <c r="G19" s="30">
        <v>75288</v>
      </c>
      <c r="H19" s="30">
        <v>26350.8</v>
      </c>
      <c r="I19" s="30">
        <v>22586.4</v>
      </c>
      <c r="J19" s="31">
        <v>5646.6</v>
      </c>
      <c r="K19" s="31">
        <v>5646.6</v>
      </c>
      <c r="L19" s="32">
        <v>15057.6</v>
      </c>
      <c r="M19" s="32" t="s">
        <v>19</v>
      </c>
    </row>
    <row r="20" s="5" customFormat="1" ht="49" customHeight="1" spans="1:13">
      <c r="A20" s="29" t="str">
        <f t="shared" si="1"/>
        <v>稔坪经济联合社</v>
      </c>
      <c r="B20" s="29" t="s">
        <v>136</v>
      </c>
      <c r="C20" s="29" t="s">
        <v>137</v>
      </c>
      <c r="D20" s="29">
        <v>15</v>
      </c>
      <c r="E20" s="30">
        <v>929</v>
      </c>
      <c r="F20" s="30">
        <v>1161250</v>
      </c>
      <c r="G20" s="30">
        <v>37160</v>
      </c>
      <c r="H20" s="30">
        <v>13006</v>
      </c>
      <c r="I20" s="30">
        <v>11148</v>
      </c>
      <c r="J20" s="31">
        <v>2787</v>
      </c>
      <c r="K20" s="31">
        <v>2787</v>
      </c>
      <c r="L20" s="32">
        <v>7432</v>
      </c>
      <c r="M20" s="32" t="s">
        <v>19</v>
      </c>
    </row>
    <row r="21" s="5" customFormat="1" ht="45" customHeight="1" spans="1:13">
      <c r="A21" s="33" t="str">
        <f t="shared" si="1"/>
        <v>三和经济联合社</v>
      </c>
      <c r="B21" s="29" t="s">
        <v>138</v>
      </c>
      <c r="C21" s="29" t="s">
        <v>139</v>
      </c>
      <c r="D21" s="29">
        <v>28</v>
      </c>
      <c r="E21" s="30">
        <v>933.4</v>
      </c>
      <c r="F21" s="30">
        <v>1166750</v>
      </c>
      <c r="G21" s="30">
        <v>37336</v>
      </c>
      <c r="H21" s="30">
        <v>13067.6</v>
      </c>
      <c r="I21" s="30">
        <v>11200.8</v>
      </c>
      <c r="J21" s="31">
        <v>2800.2</v>
      </c>
      <c r="K21" s="31">
        <v>2800.2</v>
      </c>
      <c r="L21" s="32">
        <v>7467.2</v>
      </c>
      <c r="M21" s="32" t="s">
        <v>19</v>
      </c>
    </row>
    <row r="22" s="5" customFormat="1" ht="50" customHeight="1" spans="1:13">
      <c r="A22" s="29" t="str">
        <f t="shared" si="1"/>
        <v>伞塘经济联合社</v>
      </c>
      <c r="B22" s="29" t="s">
        <v>140</v>
      </c>
      <c r="C22" s="29" t="s">
        <v>141</v>
      </c>
      <c r="D22" s="29">
        <v>72</v>
      </c>
      <c r="E22" s="30">
        <v>586</v>
      </c>
      <c r="F22" s="30">
        <v>732500</v>
      </c>
      <c r="G22" s="30">
        <v>23440</v>
      </c>
      <c r="H22" s="30">
        <v>8204</v>
      </c>
      <c r="I22" s="30">
        <v>7032</v>
      </c>
      <c r="J22" s="31">
        <v>1758</v>
      </c>
      <c r="K22" s="31">
        <v>1758</v>
      </c>
      <c r="L22" s="32">
        <v>4688</v>
      </c>
      <c r="M22" s="32" t="s">
        <v>19</v>
      </c>
    </row>
    <row r="23" s="5" customFormat="1" ht="47" customHeight="1" spans="1:13">
      <c r="A23" s="29" t="str">
        <f t="shared" si="1"/>
        <v>竹洛经济联合社</v>
      </c>
      <c r="B23" s="29" t="s">
        <v>142</v>
      </c>
      <c r="C23" s="29" t="s">
        <v>143</v>
      </c>
      <c r="D23" s="29">
        <v>11</v>
      </c>
      <c r="E23" s="30">
        <v>98.5</v>
      </c>
      <c r="F23" s="30">
        <v>123125</v>
      </c>
      <c r="G23" s="30">
        <v>3940</v>
      </c>
      <c r="H23" s="30">
        <v>1379</v>
      </c>
      <c r="I23" s="30">
        <v>1182</v>
      </c>
      <c r="J23" s="31">
        <v>295.5</v>
      </c>
      <c r="K23" s="31">
        <v>295.5</v>
      </c>
      <c r="L23" s="32">
        <v>788</v>
      </c>
      <c r="M23" s="32" t="s">
        <v>19</v>
      </c>
    </row>
    <row r="24" s="5" customFormat="1" ht="54" customHeight="1" spans="1:13">
      <c r="A24" s="29" t="s">
        <v>144</v>
      </c>
      <c r="B24" s="29" t="s">
        <v>145</v>
      </c>
      <c r="C24" s="29" t="s">
        <v>146</v>
      </c>
      <c r="D24" s="29">
        <v>1</v>
      </c>
      <c r="E24" s="30">
        <v>125</v>
      </c>
      <c r="F24" s="30">
        <v>156250</v>
      </c>
      <c r="G24" s="30">
        <v>5000</v>
      </c>
      <c r="H24" s="30">
        <v>1750</v>
      </c>
      <c r="I24" s="30">
        <v>1500</v>
      </c>
      <c r="J24" s="31">
        <v>375</v>
      </c>
      <c r="K24" s="31">
        <v>375</v>
      </c>
      <c r="L24" s="32">
        <v>1000</v>
      </c>
      <c r="M24" s="32" t="s">
        <v>19</v>
      </c>
    </row>
    <row r="25" s="5" customFormat="1" ht="52" customHeight="1" spans="1:13">
      <c r="A25" s="29" t="s">
        <v>147</v>
      </c>
      <c r="B25" s="29" t="s">
        <v>148</v>
      </c>
      <c r="C25" s="29" t="s">
        <v>149</v>
      </c>
      <c r="D25" s="29">
        <v>1</v>
      </c>
      <c r="E25" s="30">
        <v>572.6</v>
      </c>
      <c r="F25" s="30">
        <v>715750</v>
      </c>
      <c r="G25" s="30">
        <v>22904</v>
      </c>
      <c r="H25" s="30">
        <v>8016.4</v>
      </c>
      <c r="I25" s="30">
        <v>6871.2</v>
      </c>
      <c r="J25" s="31">
        <v>1717.8</v>
      </c>
      <c r="K25" s="31">
        <v>1717.8</v>
      </c>
      <c r="L25" s="32">
        <v>4580.8</v>
      </c>
      <c r="M25" s="32" t="s">
        <v>19</v>
      </c>
    </row>
    <row r="26" s="5" customFormat="1" ht="52" customHeight="1" spans="1:13">
      <c r="A26" s="29" t="s">
        <v>150</v>
      </c>
      <c r="B26" s="29" t="s">
        <v>148</v>
      </c>
      <c r="C26" s="29" t="s">
        <v>151</v>
      </c>
      <c r="D26" s="29">
        <v>1</v>
      </c>
      <c r="E26" s="30">
        <v>1500</v>
      </c>
      <c r="F26" s="30">
        <v>1875000</v>
      </c>
      <c r="G26" s="30">
        <v>60000</v>
      </c>
      <c r="H26" s="30">
        <v>21000</v>
      </c>
      <c r="I26" s="30">
        <v>18000</v>
      </c>
      <c r="J26" s="31">
        <v>4500</v>
      </c>
      <c r="K26" s="31">
        <v>4500</v>
      </c>
      <c r="L26" s="32">
        <v>12000</v>
      </c>
      <c r="M26" s="32" t="s">
        <v>19</v>
      </c>
    </row>
    <row r="27" s="5" customFormat="1" ht="52" customHeight="1" spans="1:13">
      <c r="A27" s="29" t="s">
        <v>152</v>
      </c>
      <c r="B27" s="29" t="s">
        <v>148</v>
      </c>
      <c r="C27" s="29" t="s">
        <v>153</v>
      </c>
      <c r="D27" s="29">
        <v>1</v>
      </c>
      <c r="E27" s="30">
        <v>415</v>
      </c>
      <c r="F27" s="30">
        <v>518750</v>
      </c>
      <c r="G27" s="30">
        <v>16600</v>
      </c>
      <c r="H27" s="30">
        <v>5810</v>
      </c>
      <c r="I27" s="30">
        <v>4980</v>
      </c>
      <c r="J27" s="31">
        <v>1245</v>
      </c>
      <c r="K27" s="31">
        <v>1245</v>
      </c>
      <c r="L27" s="32">
        <v>3320</v>
      </c>
      <c r="M27" s="32" t="s">
        <v>19</v>
      </c>
    </row>
    <row r="28" s="3" customFormat="1" ht="98" customHeight="1" spans="1:13">
      <c r="A28" s="34" t="s">
        <v>61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="6" customFormat="1" spans="1:13">
      <c r="D29" s="35"/>
      <c r="F29" s="35"/>
      <c r="L29" s="36"/>
    </row>
    <row r="30" s="6" customFormat="1" spans="1:13">
      <c r="D30" s="35"/>
      <c r="F30" s="35"/>
    </row>
    <row r="36" spans="1:11">
      <c r="A36" s="37"/>
      <c r="B36" s="37"/>
      <c r="C36" s="38"/>
      <c r="D36" s="37"/>
      <c r="E36" s="37"/>
      <c r="F36" s="37"/>
      <c r="G36" s="37"/>
      <c r="H36" s="37"/>
      <c r="I36" s="37"/>
      <c r="J36" s="37"/>
      <c r="K36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8:M28"/>
    <mergeCell ref="A36:K36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314583333333333" bottom="0" header="0.314583333333333" footer="0.314583333333333"/>
  <pageSetup paperSize="9" scale="36" orientation="landscape" horizontalDpi="600"/>
  <headerFooter/>
  <ignoredErrors>
    <ignoredError sqref="F8:L27 B9:B27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70" zoomScaleNormal="70" workbookViewId="0">
      <selection activeCell="D9" sqref="D9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5.625" style="10" customWidth="1"/>
    <col min="6" max="6" width="18.625" style="9" customWidth="1"/>
    <col min="7" max="7" width="18.625" style="10" customWidth="1"/>
    <col min="8" max="12" width="15.625" style="10" customWidth="1"/>
    <col min="13" max="13" width="20.6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154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204828.48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SUM(D8:D19)</f>
        <v>139</v>
      </c>
      <c r="E7" s="28">
        <f>SUM(E8:E19)</f>
        <v>6400.89</v>
      </c>
      <c r="F7" s="28">
        <f t="shared" ref="F7:L7" si="0">SUM(F8:F19)</f>
        <v>8001112.5</v>
      </c>
      <c r="G7" s="28">
        <f t="shared" si="0"/>
        <v>256035.6</v>
      </c>
      <c r="H7" s="28">
        <f t="shared" si="0"/>
        <v>89612.46</v>
      </c>
      <c r="I7" s="28">
        <f t="shared" si="0"/>
        <v>76810.68</v>
      </c>
      <c r="J7" s="28">
        <f t="shared" si="0"/>
        <v>19202.67</v>
      </c>
      <c r="K7" s="28">
        <f t="shared" si="0"/>
        <v>19202.67</v>
      </c>
      <c r="L7" s="28">
        <f t="shared" si="0"/>
        <v>51207.12</v>
      </c>
      <c r="M7" s="24" t="s">
        <v>19</v>
      </c>
    </row>
    <row r="8" s="5" customFormat="1" ht="200" customHeight="1" spans="1:13">
      <c r="A8" s="29" t="s">
        <v>155</v>
      </c>
      <c r="B8" s="29" t="s">
        <v>156</v>
      </c>
      <c r="C8" s="29" t="s">
        <v>157</v>
      </c>
      <c r="D8" s="29">
        <v>1</v>
      </c>
      <c r="E8" s="30">
        <v>1216.72</v>
      </c>
      <c r="F8" s="30">
        <v>1520900</v>
      </c>
      <c r="G8" s="30">
        <v>48668.8</v>
      </c>
      <c r="H8" s="30">
        <v>17034.08</v>
      </c>
      <c r="I8" s="30">
        <v>14600.64</v>
      </c>
      <c r="J8" s="31">
        <v>3650.16</v>
      </c>
      <c r="K8" s="31">
        <v>3650.16</v>
      </c>
      <c r="L8" s="32">
        <v>9733.76</v>
      </c>
      <c r="M8" s="30" t="s">
        <v>158</v>
      </c>
    </row>
    <row r="9" s="5" customFormat="1" ht="200" customHeight="1" spans="1:13">
      <c r="A9" s="29" t="s">
        <v>155</v>
      </c>
      <c r="B9" s="29" t="s">
        <v>159</v>
      </c>
      <c r="C9" s="29" t="s">
        <v>160</v>
      </c>
      <c r="D9" s="29">
        <v>1</v>
      </c>
      <c r="E9" s="30">
        <v>1354.77</v>
      </c>
      <c r="F9" s="30">
        <v>1693462.5</v>
      </c>
      <c r="G9" s="30">
        <v>54190.8</v>
      </c>
      <c r="H9" s="30">
        <v>18966.78</v>
      </c>
      <c r="I9" s="30">
        <v>16257.24</v>
      </c>
      <c r="J9" s="31">
        <v>4064.31</v>
      </c>
      <c r="K9" s="31">
        <v>4064.31</v>
      </c>
      <c r="L9" s="32">
        <v>10838.16</v>
      </c>
      <c r="M9" s="30" t="s">
        <v>161</v>
      </c>
    </row>
    <row r="10" s="5" customFormat="1" ht="55" customHeight="1" spans="1:13">
      <c r="A10" s="29" t="s">
        <v>162</v>
      </c>
      <c r="B10" s="29" t="s">
        <v>163</v>
      </c>
      <c r="C10" s="29" t="s">
        <v>164</v>
      </c>
      <c r="D10" s="29">
        <v>1</v>
      </c>
      <c r="E10" s="30">
        <v>598.22</v>
      </c>
      <c r="F10" s="30">
        <v>747775</v>
      </c>
      <c r="G10" s="30">
        <v>23928.8</v>
      </c>
      <c r="H10" s="30">
        <v>8375.08</v>
      </c>
      <c r="I10" s="30">
        <v>7178.64</v>
      </c>
      <c r="J10" s="31">
        <v>1794.66</v>
      </c>
      <c r="K10" s="31">
        <v>1794.66</v>
      </c>
      <c r="L10" s="32">
        <v>4785.76</v>
      </c>
      <c r="M10" s="32" t="s">
        <v>19</v>
      </c>
    </row>
    <row r="11" s="5" customFormat="1" ht="55" customHeight="1" spans="1:13">
      <c r="A11" s="29" t="str">
        <f t="shared" ref="A11:A18" si="1">MID(B11,7,7)</f>
        <v>芙湾村民委员会</v>
      </c>
      <c r="B11" s="29" t="s">
        <v>165</v>
      </c>
      <c r="C11" s="29" t="s">
        <v>166</v>
      </c>
      <c r="D11" s="29">
        <v>15</v>
      </c>
      <c r="E11" s="30">
        <v>758.26</v>
      </c>
      <c r="F11" s="30">
        <v>947825</v>
      </c>
      <c r="G11" s="30">
        <v>30330.4</v>
      </c>
      <c r="H11" s="30">
        <v>10615.64</v>
      </c>
      <c r="I11" s="30">
        <v>9099.12</v>
      </c>
      <c r="J11" s="31">
        <v>2274.78</v>
      </c>
      <c r="K11" s="31">
        <v>2274.78</v>
      </c>
      <c r="L11" s="32">
        <v>6066.08</v>
      </c>
      <c r="M11" s="32" t="s">
        <v>19</v>
      </c>
    </row>
    <row r="12" s="5" customFormat="1" ht="48" customHeight="1" spans="1:13">
      <c r="A12" s="29" t="str">
        <f>MID(B12,7,9)</f>
        <v>略尾社区居民委员会</v>
      </c>
      <c r="B12" s="29" t="s">
        <v>167</v>
      </c>
      <c r="C12" s="29" t="s">
        <v>168</v>
      </c>
      <c r="D12" s="29">
        <v>3</v>
      </c>
      <c r="E12" s="30">
        <v>82</v>
      </c>
      <c r="F12" s="30">
        <v>102500</v>
      </c>
      <c r="G12" s="30">
        <v>3280</v>
      </c>
      <c r="H12" s="30">
        <v>1148</v>
      </c>
      <c r="I12" s="30">
        <v>984</v>
      </c>
      <c r="J12" s="31">
        <v>246</v>
      </c>
      <c r="K12" s="31">
        <v>246</v>
      </c>
      <c r="L12" s="32">
        <v>656</v>
      </c>
      <c r="M12" s="32" t="s">
        <v>19</v>
      </c>
    </row>
    <row r="13" s="5" customFormat="1" ht="44" customHeight="1" spans="1:13">
      <c r="A13" s="29" t="str">
        <f t="shared" si="1"/>
        <v>塔边村民委员会</v>
      </c>
      <c r="B13" s="29" t="s">
        <v>169</v>
      </c>
      <c r="C13" s="29" t="s">
        <v>170</v>
      </c>
      <c r="D13" s="29">
        <v>10</v>
      </c>
      <c r="E13" s="30">
        <v>597</v>
      </c>
      <c r="F13" s="30">
        <v>746250</v>
      </c>
      <c r="G13" s="30">
        <v>23880</v>
      </c>
      <c r="H13" s="30">
        <v>8358</v>
      </c>
      <c r="I13" s="30">
        <v>7164</v>
      </c>
      <c r="J13" s="31">
        <v>1791</v>
      </c>
      <c r="K13" s="31">
        <v>1791</v>
      </c>
      <c r="L13" s="32">
        <v>4776</v>
      </c>
      <c r="M13" s="32" t="s">
        <v>19</v>
      </c>
    </row>
    <row r="14" s="5" customFormat="1" ht="44" customHeight="1" spans="1:13">
      <c r="A14" s="29" t="str">
        <f t="shared" si="1"/>
        <v>甫草村民委员会</v>
      </c>
      <c r="B14" s="29" t="s">
        <v>171</v>
      </c>
      <c r="C14" s="29" t="s">
        <v>172</v>
      </c>
      <c r="D14" s="29">
        <v>63</v>
      </c>
      <c r="E14" s="30">
        <v>320.01</v>
      </c>
      <c r="F14" s="30">
        <v>400012.5</v>
      </c>
      <c r="G14" s="30">
        <v>12800.4</v>
      </c>
      <c r="H14" s="30">
        <v>4480.14</v>
      </c>
      <c r="I14" s="30">
        <v>3840.12</v>
      </c>
      <c r="J14" s="31">
        <v>960.03</v>
      </c>
      <c r="K14" s="31">
        <v>960.03</v>
      </c>
      <c r="L14" s="32">
        <v>2560.08</v>
      </c>
      <c r="M14" s="32" t="s">
        <v>19</v>
      </c>
    </row>
    <row r="15" s="5" customFormat="1" ht="46" customHeight="1" spans="1:13">
      <c r="A15" s="29" t="str">
        <f t="shared" si="1"/>
        <v>独湾村民委员会</v>
      </c>
      <c r="B15" s="29" t="s">
        <v>173</v>
      </c>
      <c r="C15" s="29" t="s">
        <v>174</v>
      </c>
      <c r="D15" s="29">
        <v>11</v>
      </c>
      <c r="E15" s="30">
        <v>95.54</v>
      </c>
      <c r="F15" s="30">
        <v>119425</v>
      </c>
      <c r="G15" s="30">
        <v>3821.6</v>
      </c>
      <c r="H15" s="30">
        <v>1337.56</v>
      </c>
      <c r="I15" s="30">
        <v>1146.48</v>
      </c>
      <c r="J15" s="31">
        <v>286.62</v>
      </c>
      <c r="K15" s="31">
        <v>286.62</v>
      </c>
      <c r="L15" s="32">
        <v>764.32</v>
      </c>
      <c r="M15" s="32" t="s">
        <v>19</v>
      </c>
    </row>
    <row r="16" s="5" customFormat="1" ht="44" customHeight="1" spans="1:13">
      <c r="A16" s="29" t="str">
        <f t="shared" si="1"/>
        <v>川西村民委员会</v>
      </c>
      <c r="B16" s="29" t="s">
        <v>175</v>
      </c>
      <c r="C16" s="29" t="s">
        <v>176</v>
      </c>
      <c r="D16" s="29">
        <v>2</v>
      </c>
      <c r="E16" s="30">
        <v>58</v>
      </c>
      <c r="F16" s="30">
        <v>72500</v>
      </c>
      <c r="G16" s="30">
        <v>2320</v>
      </c>
      <c r="H16" s="30">
        <v>812</v>
      </c>
      <c r="I16" s="30">
        <v>696</v>
      </c>
      <c r="J16" s="31">
        <v>174</v>
      </c>
      <c r="K16" s="31">
        <v>174</v>
      </c>
      <c r="L16" s="32">
        <v>464</v>
      </c>
      <c r="M16" s="32" t="s">
        <v>19</v>
      </c>
    </row>
    <row r="17" s="5" customFormat="1" ht="49" customHeight="1" spans="1:13">
      <c r="A17" s="29" t="str">
        <f t="shared" si="1"/>
        <v>山咀村民委员会</v>
      </c>
      <c r="B17" s="29" t="s">
        <v>177</v>
      </c>
      <c r="C17" s="29" t="s">
        <v>178</v>
      </c>
      <c r="D17" s="29">
        <v>6</v>
      </c>
      <c r="E17" s="30">
        <v>425</v>
      </c>
      <c r="F17" s="30">
        <v>531250</v>
      </c>
      <c r="G17" s="30">
        <v>17000</v>
      </c>
      <c r="H17" s="30">
        <v>5950</v>
      </c>
      <c r="I17" s="30">
        <v>5100</v>
      </c>
      <c r="J17" s="31">
        <v>1275</v>
      </c>
      <c r="K17" s="31">
        <v>1275</v>
      </c>
      <c r="L17" s="32">
        <v>3400</v>
      </c>
      <c r="M17" s="32" t="s">
        <v>19</v>
      </c>
    </row>
    <row r="18" s="5" customFormat="1" ht="45" customHeight="1" spans="1:13">
      <c r="A18" s="33" t="str">
        <f t="shared" si="1"/>
        <v>水平村民委员会</v>
      </c>
      <c r="B18" s="29" t="s">
        <v>179</v>
      </c>
      <c r="C18" s="29" t="s">
        <v>180</v>
      </c>
      <c r="D18" s="29">
        <v>25</v>
      </c>
      <c r="E18" s="30">
        <v>880.37</v>
      </c>
      <c r="F18" s="30">
        <v>1100462.5</v>
      </c>
      <c r="G18" s="30">
        <v>35214.8</v>
      </c>
      <c r="H18" s="30">
        <v>12325.18</v>
      </c>
      <c r="I18" s="30">
        <v>10564.44</v>
      </c>
      <c r="J18" s="31">
        <v>2641.11</v>
      </c>
      <c r="K18" s="31">
        <v>2641.11</v>
      </c>
      <c r="L18" s="32">
        <v>7042.96</v>
      </c>
      <c r="M18" s="32" t="s">
        <v>19</v>
      </c>
    </row>
    <row r="19" s="5" customFormat="1" ht="50" customHeight="1" spans="1:13">
      <c r="A19" s="29" t="s">
        <v>181</v>
      </c>
      <c r="B19" s="29" t="s">
        <v>182</v>
      </c>
      <c r="C19" s="29" t="s">
        <v>183</v>
      </c>
      <c r="D19" s="29">
        <v>1</v>
      </c>
      <c r="E19" s="30">
        <v>15</v>
      </c>
      <c r="F19" s="30">
        <v>18750</v>
      </c>
      <c r="G19" s="30">
        <v>600</v>
      </c>
      <c r="H19" s="30">
        <v>210</v>
      </c>
      <c r="I19" s="30">
        <v>180</v>
      </c>
      <c r="J19" s="31">
        <v>45</v>
      </c>
      <c r="K19" s="31">
        <v>45</v>
      </c>
      <c r="L19" s="32">
        <v>120</v>
      </c>
      <c r="M19" s="32" t="s">
        <v>19</v>
      </c>
    </row>
    <row r="20" s="3" customFormat="1" ht="98" customHeight="1" spans="1:13">
      <c r="A20" s="34" t="s">
        <v>61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="6" customFormat="1" spans="1:13">
      <c r="D21" s="35"/>
      <c r="F21" s="35"/>
      <c r="L21" s="36"/>
    </row>
    <row r="22" s="6" customFormat="1" spans="1:13">
      <c r="D22" s="35"/>
      <c r="F22" s="35"/>
    </row>
    <row r="28" spans="1:13">
      <c r="A28" s="37"/>
      <c r="B28" s="37"/>
      <c r="C28" s="38"/>
      <c r="D28" s="37"/>
      <c r="E28" s="37"/>
      <c r="F28" s="37"/>
      <c r="G28" s="37"/>
      <c r="H28" s="37"/>
      <c r="I28" s="37"/>
      <c r="J28" s="37"/>
      <c r="K28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0:M20"/>
    <mergeCell ref="A28:K28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236111111111111" bottom="0" header="0.314583333333333" footer="0.314583333333333"/>
  <pageSetup paperSize="9" scale="39" orientation="landscape" horizontalDpi="600"/>
  <headerFooter/>
  <ignoredErrors>
    <ignoredError sqref="A12" formula="1"/>
    <ignoredError sqref="F8:L19 B8:B19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184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417386.24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SUM(D8:D27)</f>
        <v>275</v>
      </c>
      <c r="E7" s="28">
        <f>SUM(E8:E27)</f>
        <v>13043.32</v>
      </c>
      <c r="F7" s="28">
        <f t="shared" ref="F7:L7" si="0">SUM(F8:F27)</f>
        <v>16304150</v>
      </c>
      <c r="G7" s="28">
        <f t="shared" si="0"/>
        <v>521732.8</v>
      </c>
      <c r="H7" s="28">
        <f t="shared" si="0"/>
        <v>182606.48</v>
      </c>
      <c r="I7" s="28">
        <f t="shared" si="0"/>
        <v>156519.84</v>
      </c>
      <c r="J7" s="28">
        <f t="shared" si="0"/>
        <v>39129.96</v>
      </c>
      <c r="K7" s="28">
        <f t="shared" si="0"/>
        <v>39129.96</v>
      </c>
      <c r="L7" s="28">
        <f t="shared" si="0"/>
        <v>104346.56</v>
      </c>
      <c r="M7" s="24" t="s">
        <v>19</v>
      </c>
    </row>
    <row r="8" s="5" customFormat="1" ht="51" customHeight="1" spans="1:13">
      <c r="A8" s="29" t="str">
        <f t="shared" ref="A8:A27" si="1">MID(B8,7,7)</f>
        <v>来安村民委员会</v>
      </c>
      <c r="B8" s="41" t="s">
        <v>185</v>
      </c>
      <c r="C8" s="29" t="s">
        <v>186</v>
      </c>
      <c r="D8" s="29">
        <v>12</v>
      </c>
      <c r="E8" s="30">
        <v>941</v>
      </c>
      <c r="F8" s="30">
        <v>1176250</v>
      </c>
      <c r="G8" s="30">
        <v>37640</v>
      </c>
      <c r="H8" s="30">
        <v>13174</v>
      </c>
      <c r="I8" s="30">
        <v>11292</v>
      </c>
      <c r="J8" s="31">
        <v>2823</v>
      </c>
      <c r="K8" s="31">
        <v>2823</v>
      </c>
      <c r="L8" s="32">
        <v>7528</v>
      </c>
      <c r="M8" s="32" t="s">
        <v>19</v>
      </c>
    </row>
    <row r="9" s="5" customFormat="1" ht="51" customHeight="1" spans="1:13">
      <c r="A9" s="29" t="str">
        <f>MID(B9,7,8)</f>
        <v>新大塘村民委员会</v>
      </c>
      <c r="B9" s="41" t="s">
        <v>187</v>
      </c>
      <c r="C9" s="29" t="s">
        <v>188</v>
      </c>
      <c r="D9" s="29">
        <v>63</v>
      </c>
      <c r="E9" s="30">
        <v>537.56</v>
      </c>
      <c r="F9" s="30">
        <v>671950</v>
      </c>
      <c r="G9" s="30">
        <v>21502.4</v>
      </c>
      <c r="H9" s="30">
        <v>7525.84</v>
      </c>
      <c r="I9" s="30">
        <v>6450.72</v>
      </c>
      <c r="J9" s="31">
        <v>1612.68</v>
      </c>
      <c r="K9" s="31">
        <v>1612.68</v>
      </c>
      <c r="L9" s="32">
        <v>4300.48</v>
      </c>
      <c r="M9" s="32" t="s">
        <v>19</v>
      </c>
    </row>
    <row r="10" s="5" customFormat="1" ht="51" customHeight="1" spans="1:13">
      <c r="A10" s="29" t="str">
        <f t="shared" si="1"/>
        <v>山前村民委员会</v>
      </c>
      <c r="B10" s="41" t="s">
        <v>189</v>
      </c>
      <c r="C10" s="29" t="s">
        <v>190</v>
      </c>
      <c r="D10" s="29">
        <v>11</v>
      </c>
      <c r="E10" s="30">
        <v>983.8</v>
      </c>
      <c r="F10" s="30">
        <v>1229750</v>
      </c>
      <c r="G10" s="30">
        <v>39352</v>
      </c>
      <c r="H10" s="30">
        <v>13773.2</v>
      </c>
      <c r="I10" s="30">
        <v>11805.6</v>
      </c>
      <c r="J10" s="31">
        <v>2951.4</v>
      </c>
      <c r="K10" s="31">
        <v>2951.4</v>
      </c>
      <c r="L10" s="32">
        <v>7870.4</v>
      </c>
      <c r="M10" s="32" t="s">
        <v>19</v>
      </c>
    </row>
    <row r="11" s="5" customFormat="1" ht="51" customHeight="1" spans="1:13">
      <c r="A11" s="29" t="str">
        <f t="shared" si="1"/>
        <v>大巷村民委员会</v>
      </c>
      <c r="B11" s="41" t="s">
        <v>191</v>
      </c>
      <c r="C11" s="29" t="s">
        <v>192</v>
      </c>
      <c r="D11" s="29">
        <v>7</v>
      </c>
      <c r="E11" s="30">
        <v>482.8</v>
      </c>
      <c r="F11" s="30">
        <v>603500</v>
      </c>
      <c r="G11" s="30">
        <v>19312</v>
      </c>
      <c r="H11" s="30">
        <v>6759.2</v>
      </c>
      <c r="I11" s="30">
        <v>5793.6</v>
      </c>
      <c r="J11" s="31">
        <v>1448.4</v>
      </c>
      <c r="K11" s="31">
        <v>1448.4</v>
      </c>
      <c r="L11" s="32">
        <v>3862.4</v>
      </c>
      <c r="M11" s="32" t="s">
        <v>19</v>
      </c>
    </row>
    <row r="12" s="5" customFormat="1" ht="51" customHeight="1" spans="1:13">
      <c r="A12" s="29" t="str">
        <f t="shared" si="1"/>
        <v>沙浦村民委员会</v>
      </c>
      <c r="B12" s="41" t="s">
        <v>193</v>
      </c>
      <c r="C12" s="29" t="s">
        <v>194</v>
      </c>
      <c r="D12" s="29">
        <v>16</v>
      </c>
      <c r="E12" s="30">
        <v>1034.02</v>
      </c>
      <c r="F12" s="30">
        <v>1292525</v>
      </c>
      <c r="G12" s="30">
        <v>41360.8</v>
      </c>
      <c r="H12" s="30">
        <v>14476.28</v>
      </c>
      <c r="I12" s="30">
        <v>12408.24</v>
      </c>
      <c r="J12" s="31">
        <v>3102.06</v>
      </c>
      <c r="K12" s="31">
        <v>3102.06</v>
      </c>
      <c r="L12" s="32">
        <v>8272.16</v>
      </c>
      <c r="M12" s="32" t="s">
        <v>19</v>
      </c>
    </row>
    <row r="13" s="5" customFormat="1" ht="51" customHeight="1" spans="1:13">
      <c r="A13" s="29" t="str">
        <f t="shared" si="1"/>
        <v>麦巷村民委员会</v>
      </c>
      <c r="B13" s="41" t="s">
        <v>195</v>
      </c>
      <c r="C13" s="29" t="s">
        <v>196</v>
      </c>
      <c r="D13" s="29">
        <v>9</v>
      </c>
      <c r="E13" s="30">
        <v>440.73</v>
      </c>
      <c r="F13" s="30">
        <v>550912.5</v>
      </c>
      <c r="G13" s="30">
        <v>17629.2</v>
      </c>
      <c r="H13" s="30">
        <v>6170.22</v>
      </c>
      <c r="I13" s="30">
        <v>5288.76</v>
      </c>
      <c r="J13" s="31">
        <v>1322.19</v>
      </c>
      <c r="K13" s="31">
        <v>1322.19</v>
      </c>
      <c r="L13" s="32">
        <v>3525.84</v>
      </c>
      <c r="M13" s="32" t="s">
        <v>19</v>
      </c>
    </row>
    <row r="14" s="5" customFormat="1" ht="51" customHeight="1" spans="1:13">
      <c r="A14" s="29" t="str">
        <f t="shared" si="1"/>
        <v>河木村民委员会</v>
      </c>
      <c r="B14" s="41" t="s">
        <v>197</v>
      </c>
      <c r="C14" s="29" t="s">
        <v>198</v>
      </c>
      <c r="D14" s="29">
        <v>16</v>
      </c>
      <c r="E14" s="30">
        <v>792.8</v>
      </c>
      <c r="F14" s="30">
        <v>991000</v>
      </c>
      <c r="G14" s="30">
        <v>31712</v>
      </c>
      <c r="H14" s="30">
        <v>11099.2</v>
      </c>
      <c r="I14" s="30">
        <v>9513.6</v>
      </c>
      <c r="J14" s="31">
        <v>2378.4</v>
      </c>
      <c r="K14" s="31">
        <v>2378.4</v>
      </c>
      <c r="L14" s="32">
        <v>6342.4</v>
      </c>
      <c r="M14" s="32" t="s">
        <v>19</v>
      </c>
    </row>
    <row r="15" s="5" customFormat="1" ht="51" customHeight="1" spans="1:13">
      <c r="A15" s="29" t="str">
        <f t="shared" si="1"/>
        <v>里坳村民委员会</v>
      </c>
      <c r="B15" s="41" t="s">
        <v>199</v>
      </c>
      <c r="C15" s="29" t="s">
        <v>200</v>
      </c>
      <c r="D15" s="29">
        <v>12</v>
      </c>
      <c r="E15" s="30">
        <v>737.9</v>
      </c>
      <c r="F15" s="30">
        <v>922375</v>
      </c>
      <c r="G15" s="30">
        <v>29516</v>
      </c>
      <c r="H15" s="30">
        <v>10330.6</v>
      </c>
      <c r="I15" s="30">
        <v>8854.8</v>
      </c>
      <c r="J15" s="31">
        <v>2213.7</v>
      </c>
      <c r="K15" s="31">
        <v>2213.7</v>
      </c>
      <c r="L15" s="32">
        <v>5903.2</v>
      </c>
      <c r="M15" s="32" t="s">
        <v>19</v>
      </c>
    </row>
    <row r="16" s="5" customFormat="1" ht="51" customHeight="1" spans="1:13">
      <c r="A16" s="29" t="str">
        <f>MID(B16,7,10)</f>
        <v>公益圩第二居民委员会</v>
      </c>
      <c r="B16" s="41" t="s">
        <v>201</v>
      </c>
      <c r="C16" s="29" t="s">
        <v>202</v>
      </c>
      <c r="D16" s="29">
        <v>3</v>
      </c>
      <c r="E16" s="30">
        <v>110</v>
      </c>
      <c r="F16" s="30">
        <v>137500</v>
      </c>
      <c r="G16" s="30">
        <v>4400</v>
      </c>
      <c r="H16" s="30">
        <v>1540</v>
      </c>
      <c r="I16" s="30">
        <v>1320</v>
      </c>
      <c r="J16" s="31">
        <v>330</v>
      </c>
      <c r="K16" s="31">
        <v>330</v>
      </c>
      <c r="L16" s="32">
        <v>880</v>
      </c>
      <c r="M16" s="32" t="s">
        <v>19</v>
      </c>
    </row>
    <row r="17" s="5" customFormat="1" ht="55" customHeight="1" spans="1:13">
      <c r="A17" s="29" t="str">
        <f t="shared" si="1"/>
        <v>五星村民委员会</v>
      </c>
      <c r="B17" s="41" t="s">
        <v>203</v>
      </c>
      <c r="C17" s="29" t="s">
        <v>204</v>
      </c>
      <c r="D17" s="29">
        <v>8</v>
      </c>
      <c r="E17" s="30">
        <v>541.96</v>
      </c>
      <c r="F17" s="30">
        <v>677450</v>
      </c>
      <c r="G17" s="30">
        <v>21678.4</v>
      </c>
      <c r="H17" s="30">
        <v>7587.44</v>
      </c>
      <c r="I17" s="30">
        <v>6503.52</v>
      </c>
      <c r="J17" s="31">
        <v>1625.88</v>
      </c>
      <c r="K17" s="31">
        <v>1625.88</v>
      </c>
      <c r="L17" s="32">
        <v>4335.68</v>
      </c>
      <c r="M17" s="32" t="s">
        <v>19</v>
      </c>
    </row>
    <row r="18" s="5" customFormat="1" ht="48" customHeight="1" spans="1:13">
      <c r="A18" s="29" t="str">
        <f t="shared" si="1"/>
        <v>石桥村民委员会</v>
      </c>
      <c r="B18" s="41" t="s">
        <v>205</v>
      </c>
      <c r="C18" s="29" t="s">
        <v>206</v>
      </c>
      <c r="D18" s="29">
        <v>13</v>
      </c>
      <c r="E18" s="30">
        <v>648.2</v>
      </c>
      <c r="F18" s="30">
        <v>810250</v>
      </c>
      <c r="G18" s="30">
        <v>25928</v>
      </c>
      <c r="H18" s="30">
        <v>9074.8</v>
      </c>
      <c r="I18" s="30">
        <v>7778.4</v>
      </c>
      <c r="J18" s="31">
        <v>1944.6</v>
      </c>
      <c r="K18" s="31">
        <v>1944.6</v>
      </c>
      <c r="L18" s="32">
        <v>5185.6</v>
      </c>
      <c r="M18" s="32" t="s">
        <v>19</v>
      </c>
    </row>
    <row r="19" s="5" customFormat="1" ht="44" customHeight="1" spans="1:13">
      <c r="A19" s="29" t="str">
        <f t="shared" si="1"/>
        <v>东头村民委员会</v>
      </c>
      <c r="B19" s="41" t="s">
        <v>207</v>
      </c>
      <c r="C19" s="29" t="s">
        <v>208</v>
      </c>
      <c r="D19" s="29">
        <v>7</v>
      </c>
      <c r="E19" s="30">
        <v>412</v>
      </c>
      <c r="F19" s="30">
        <v>515000</v>
      </c>
      <c r="G19" s="30">
        <v>16480</v>
      </c>
      <c r="H19" s="30">
        <v>5768</v>
      </c>
      <c r="I19" s="30">
        <v>4944</v>
      </c>
      <c r="J19" s="31">
        <v>1236</v>
      </c>
      <c r="K19" s="31">
        <v>1236</v>
      </c>
      <c r="L19" s="32">
        <v>3296</v>
      </c>
      <c r="M19" s="32" t="s">
        <v>19</v>
      </c>
    </row>
    <row r="20" s="5" customFormat="1" ht="44" customHeight="1" spans="1:13">
      <c r="A20" s="29" t="str">
        <f t="shared" si="1"/>
        <v>陈边村民委员会</v>
      </c>
      <c r="B20" s="41" t="s">
        <v>209</v>
      </c>
      <c r="C20" s="29" t="s">
        <v>210</v>
      </c>
      <c r="D20" s="29">
        <v>10</v>
      </c>
      <c r="E20" s="30">
        <v>693.9</v>
      </c>
      <c r="F20" s="30">
        <v>867375</v>
      </c>
      <c r="G20" s="30">
        <v>27756</v>
      </c>
      <c r="H20" s="30">
        <v>9714.6</v>
      </c>
      <c r="I20" s="30">
        <v>8326.8</v>
      </c>
      <c r="J20" s="31">
        <v>2081.7</v>
      </c>
      <c r="K20" s="31">
        <v>2081.7</v>
      </c>
      <c r="L20" s="32">
        <v>5551.2</v>
      </c>
      <c r="M20" s="32" t="s">
        <v>19</v>
      </c>
    </row>
    <row r="21" s="5" customFormat="1" ht="46" customHeight="1" spans="1:13">
      <c r="A21" s="29" t="str">
        <f>MID(B21,7,8)</f>
        <v>新大江村民委员会</v>
      </c>
      <c r="B21" s="41" t="s">
        <v>211</v>
      </c>
      <c r="C21" s="29" t="s">
        <v>212</v>
      </c>
      <c r="D21" s="29">
        <v>16</v>
      </c>
      <c r="E21" s="30">
        <v>463.2</v>
      </c>
      <c r="F21" s="30">
        <v>579000</v>
      </c>
      <c r="G21" s="30">
        <v>18528</v>
      </c>
      <c r="H21" s="30">
        <v>6484.8</v>
      </c>
      <c r="I21" s="30">
        <v>5558.4</v>
      </c>
      <c r="J21" s="31">
        <v>1389.6</v>
      </c>
      <c r="K21" s="31">
        <v>1389.6</v>
      </c>
      <c r="L21" s="32">
        <v>3705.6</v>
      </c>
      <c r="M21" s="32" t="s">
        <v>19</v>
      </c>
    </row>
    <row r="22" s="5" customFormat="1" ht="44" customHeight="1" spans="1:13">
      <c r="A22" s="29" t="str">
        <f t="shared" si="1"/>
        <v>水楼村民委员会</v>
      </c>
      <c r="B22" s="41" t="s">
        <v>213</v>
      </c>
      <c r="C22" s="29" t="s">
        <v>214</v>
      </c>
      <c r="D22" s="29">
        <v>18</v>
      </c>
      <c r="E22" s="30">
        <v>990.25</v>
      </c>
      <c r="F22" s="30">
        <v>1237812.5</v>
      </c>
      <c r="G22" s="30">
        <v>39610</v>
      </c>
      <c r="H22" s="30">
        <v>13863.5</v>
      </c>
      <c r="I22" s="30">
        <v>11883</v>
      </c>
      <c r="J22" s="31">
        <v>2970.75</v>
      </c>
      <c r="K22" s="31">
        <v>2970.75</v>
      </c>
      <c r="L22" s="32">
        <v>7922</v>
      </c>
      <c r="M22" s="32" t="s">
        <v>19</v>
      </c>
    </row>
    <row r="23" s="5" customFormat="1" ht="49" customHeight="1" spans="1:13">
      <c r="A23" s="29" t="str">
        <f t="shared" si="1"/>
        <v>铁滘村民委员会</v>
      </c>
      <c r="B23" s="41" t="s">
        <v>215</v>
      </c>
      <c r="C23" s="29" t="s">
        <v>216</v>
      </c>
      <c r="D23" s="29">
        <v>7</v>
      </c>
      <c r="E23" s="30">
        <v>584.59</v>
      </c>
      <c r="F23" s="30">
        <v>730737.5</v>
      </c>
      <c r="G23" s="30">
        <v>23383.6</v>
      </c>
      <c r="H23" s="30">
        <v>8184.26</v>
      </c>
      <c r="I23" s="30">
        <v>7015.08</v>
      </c>
      <c r="J23" s="31">
        <v>1753.77</v>
      </c>
      <c r="K23" s="31">
        <v>1753.77</v>
      </c>
      <c r="L23" s="32">
        <v>4676.72</v>
      </c>
      <c r="M23" s="32" t="s">
        <v>19</v>
      </c>
    </row>
    <row r="24" s="5" customFormat="1" ht="45" customHeight="1" spans="1:13">
      <c r="A24" s="33" t="str">
        <f t="shared" si="1"/>
        <v>岐岭村民委员会</v>
      </c>
      <c r="B24" s="41" t="s">
        <v>217</v>
      </c>
      <c r="C24" s="29" t="s">
        <v>218</v>
      </c>
      <c r="D24" s="29">
        <v>13</v>
      </c>
      <c r="E24" s="30">
        <v>539.07</v>
      </c>
      <c r="F24" s="30">
        <v>673837.5</v>
      </c>
      <c r="G24" s="30">
        <v>21562.8</v>
      </c>
      <c r="H24" s="30">
        <v>7546.98</v>
      </c>
      <c r="I24" s="30">
        <v>6468.84</v>
      </c>
      <c r="J24" s="31">
        <v>1617.21</v>
      </c>
      <c r="K24" s="31">
        <v>1617.21</v>
      </c>
      <c r="L24" s="32">
        <v>4312.56</v>
      </c>
      <c r="M24" s="32" t="s">
        <v>19</v>
      </c>
    </row>
    <row r="25" s="5" customFormat="1" ht="50" customHeight="1" spans="1:13">
      <c r="A25" s="29" t="str">
        <f>MID(B25,7,8)</f>
        <v>张良边村民委员会</v>
      </c>
      <c r="B25" s="41" t="s">
        <v>219</v>
      </c>
      <c r="C25" s="29" t="s">
        <v>220</v>
      </c>
      <c r="D25" s="29">
        <v>16</v>
      </c>
      <c r="E25" s="30">
        <v>650.34</v>
      </c>
      <c r="F25" s="30">
        <v>812925</v>
      </c>
      <c r="G25" s="30">
        <v>26013.6</v>
      </c>
      <c r="H25" s="30">
        <v>9104.76</v>
      </c>
      <c r="I25" s="30">
        <v>7804.08</v>
      </c>
      <c r="J25" s="31">
        <v>1951.02</v>
      </c>
      <c r="K25" s="31">
        <v>1951.02</v>
      </c>
      <c r="L25" s="32">
        <v>5202.72</v>
      </c>
      <c r="M25" s="32" t="s">
        <v>19</v>
      </c>
    </row>
    <row r="26" s="5" customFormat="1" ht="47" customHeight="1" spans="1:13">
      <c r="A26" s="29" t="str">
        <f t="shared" si="1"/>
        <v>沙冲村民委员会</v>
      </c>
      <c r="B26" s="41" t="s">
        <v>221</v>
      </c>
      <c r="C26" s="29" t="s">
        <v>222</v>
      </c>
      <c r="D26" s="29">
        <v>16</v>
      </c>
      <c r="E26" s="30">
        <v>1213.2</v>
      </c>
      <c r="F26" s="30">
        <v>1516500</v>
      </c>
      <c r="G26" s="30">
        <v>48528</v>
      </c>
      <c r="H26" s="30">
        <v>16984.8</v>
      </c>
      <c r="I26" s="30">
        <v>14558.4</v>
      </c>
      <c r="J26" s="31">
        <v>3639.6</v>
      </c>
      <c r="K26" s="31">
        <v>3639.6</v>
      </c>
      <c r="L26" s="32">
        <v>9705.6</v>
      </c>
      <c r="M26" s="32" t="s">
        <v>19</v>
      </c>
    </row>
    <row r="27" s="5" customFormat="1" ht="54" customHeight="1" spans="1:13">
      <c r="A27" s="29" t="str">
        <f>MID(B27,7,10)</f>
        <v>公益圩第一居民委员会</v>
      </c>
      <c r="B27" s="41" t="s">
        <v>223</v>
      </c>
      <c r="C27" s="29" t="s">
        <v>224</v>
      </c>
      <c r="D27" s="29">
        <v>2</v>
      </c>
      <c r="E27" s="30">
        <v>246</v>
      </c>
      <c r="F27" s="30">
        <v>307500</v>
      </c>
      <c r="G27" s="30">
        <v>9840</v>
      </c>
      <c r="H27" s="30">
        <v>3444</v>
      </c>
      <c r="I27" s="30">
        <v>2952</v>
      </c>
      <c r="J27" s="31">
        <v>738</v>
      </c>
      <c r="K27" s="31">
        <v>738</v>
      </c>
      <c r="L27" s="32">
        <v>1968</v>
      </c>
      <c r="M27" s="32" t="s">
        <v>19</v>
      </c>
    </row>
    <row r="28" s="3" customFormat="1" ht="98" customHeight="1" spans="1:13">
      <c r="A28" s="34" t="s">
        <v>61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="6" customFormat="1" spans="1:13">
      <c r="D29" s="35"/>
      <c r="F29" s="35"/>
      <c r="L29" s="36"/>
    </row>
    <row r="30" s="6" customFormat="1" spans="1:13">
      <c r="D30" s="35"/>
      <c r="F30" s="35"/>
    </row>
    <row r="36" spans="1:11">
      <c r="A36" s="37"/>
      <c r="B36" s="37"/>
      <c r="C36" s="38"/>
      <c r="D36" s="37"/>
      <c r="E36" s="37"/>
      <c r="F36" s="37"/>
      <c r="G36" s="37"/>
      <c r="H36" s="37"/>
      <c r="I36" s="37"/>
      <c r="J36" s="37"/>
      <c r="K36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8:M28"/>
    <mergeCell ref="A36:K36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314583333333333" bottom="0" header="0.314583333333333" footer="0.314583333333333"/>
  <pageSetup paperSize="9" scale="36" orientation="landscape" horizontalDpi="600"/>
  <headerFooter/>
  <ignoredErrors>
    <ignoredError sqref="B8:B27 F8:L27" emptyCellReference="1"/>
    <ignoredError sqref="A16 A9 A25 A2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4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225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88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89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90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1109222.08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SUM(D8:D25)</f>
        <v>1335</v>
      </c>
      <c r="E7" s="28">
        <f>SUM(E8:E25)</f>
        <v>34663.19</v>
      </c>
      <c r="F7" s="28">
        <f t="shared" ref="F7:M7" si="0">SUM(F8:F25)</f>
        <v>43328987.5</v>
      </c>
      <c r="G7" s="28">
        <f t="shared" si="0"/>
        <v>1386527.6</v>
      </c>
      <c r="H7" s="28">
        <f t="shared" si="0"/>
        <v>485284.66</v>
      </c>
      <c r="I7" s="28">
        <f t="shared" si="0"/>
        <v>415958.28</v>
      </c>
      <c r="J7" s="28">
        <f t="shared" si="0"/>
        <v>103989.57</v>
      </c>
      <c r="K7" s="28">
        <f t="shared" si="0"/>
        <v>103989.57</v>
      </c>
      <c r="L7" s="28">
        <f t="shared" si="0"/>
        <v>277305.52</v>
      </c>
      <c r="M7" s="24" t="s">
        <v>19</v>
      </c>
    </row>
    <row r="8" s="5" customFormat="1" ht="50" customHeight="1" spans="1:13">
      <c r="A8" s="29" t="str">
        <f t="shared" ref="A8:A25" si="1">MID(B8,7,7)</f>
        <v>沙冈村民委员会</v>
      </c>
      <c r="B8" s="29" t="s">
        <v>226</v>
      </c>
      <c r="C8" s="29" t="s">
        <v>227</v>
      </c>
      <c r="D8" s="29">
        <v>93</v>
      </c>
      <c r="E8" s="30">
        <v>2193.35</v>
      </c>
      <c r="F8" s="30">
        <v>2741687.5</v>
      </c>
      <c r="G8" s="30">
        <v>87734</v>
      </c>
      <c r="H8" s="30">
        <v>30706.9</v>
      </c>
      <c r="I8" s="30">
        <v>26320.2</v>
      </c>
      <c r="J8" s="31">
        <v>6580.05</v>
      </c>
      <c r="K8" s="31">
        <v>6580.05</v>
      </c>
      <c r="L8" s="32">
        <v>17546.8</v>
      </c>
      <c r="M8" s="32" t="s">
        <v>19</v>
      </c>
    </row>
    <row r="9" s="5" customFormat="1" ht="50" customHeight="1" spans="1:13">
      <c r="A9" s="29" t="str">
        <f t="shared" si="1"/>
        <v>坦塘村民委员会</v>
      </c>
      <c r="B9" s="29" t="s">
        <v>228</v>
      </c>
      <c r="C9" s="29" t="s">
        <v>229</v>
      </c>
      <c r="D9" s="29">
        <v>133</v>
      </c>
      <c r="E9" s="30">
        <v>2041.08</v>
      </c>
      <c r="F9" s="30">
        <v>2551350</v>
      </c>
      <c r="G9" s="30">
        <v>81643.2</v>
      </c>
      <c r="H9" s="30">
        <v>28575.12</v>
      </c>
      <c r="I9" s="30">
        <v>24492.96</v>
      </c>
      <c r="J9" s="31">
        <v>6123.24</v>
      </c>
      <c r="K9" s="31">
        <v>6123.24</v>
      </c>
      <c r="L9" s="32">
        <v>16328.64</v>
      </c>
      <c r="M9" s="32" t="s">
        <v>19</v>
      </c>
    </row>
    <row r="10" s="5" customFormat="1" ht="50" customHeight="1" spans="1:13">
      <c r="A10" s="29" t="str">
        <f t="shared" si="1"/>
        <v>丰江村民委员会</v>
      </c>
      <c r="B10" s="29" t="s">
        <v>230</v>
      </c>
      <c r="C10" s="29" t="s">
        <v>231</v>
      </c>
      <c r="D10" s="29">
        <v>78</v>
      </c>
      <c r="E10" s="30">
        <v>2358.3</v>
      </c>
      <c r="F10" s="30">
        <v>2947875</v>
      </c>
      <c r="G10" s="30">
        <v>94332</v>
      </c>
      <c r="H10" s="30">
        <v>33016.2</v>
      </c>
      <c r="I10" s="30">
        <v>28299.6</v>
      </c>
      <c r="J10" s="31">
        <v>7074.9</v>
      </c>
      <c r="K10" s="31">
        <v>7074.9</v>
      </c>
      <c r="L10" s="32">
        <v>18866.4</v>
      </c>
      <c r="M10" s="32" t="s">
        <v>19</v>
      </c>
    </row>
    <row r="11" s="5" customFormat="1" ht="50" customHeight="1" spans="1:13">
      <c r="A11" s="29" t="str">
        <f t="shared" si="1"/>
        <v>银塘村民委员会</v>
      </c>
      <c r="B11" s="29" t="s">
        <v>232</v>
      </c>
      <c r="C11" s="29" t="s">
        <v>233</v>
      </c>
      <c r="D11" s="29">
        <v>82</v>
      </c>
      <c r="E11" s="30">
        <v>2213.98</v>
      </c>
      <c r="F11" s="30">
        <v>2767475</v>
      </c>
      <c r="G11" s="30">
        <v>88559.2</v>
      </c>
      <c r="H11" s="30">
        <v>30995.72</v>
      </c>
      <c r="I11" s="30">
        <v>26567.76</v>
      </c>
      <c r="J11" s="31">
        <v>6641.94</v>
      </c>
      <c r="K11" s="31">
        <v>6641.94</v>
      </c>
      <c r="L11" s="32">
        <v>17711.84</v>
      </c>
      <c r="M11" s="32" t="s">
        <v>19</v>
      </c>
    </row>
    <row r="12" s="5" customFormat="1" ht="50" customHeight="1" spans="1:13">
      <c r="A12" s="29" t="str">
        <f t="shared" si="1"/>
        <v>白石村民委员会</v>
      </c>
      <c r="B12" s="29" t="s">
        <v>234</v>
      </c>
      <c r="C12" s="29" t="s">
        <v>235</v>
      </c>
      <c r="D12" s="29">
        <v>36</v>
      </c>
      <c r="E12" s="30">
        <v>1601.9</v>
      </c>
      <c r="F12" s="30">
        <v>2002375</v>
      </c>
      <c r="G12" s="30">
        <v>64076</v>
      </c>
      <c r="H12" s="30">
        <v>22426.6</v>
      </c>
      <c r="I12" s="30">
        <v>19222.8</v>
      </c>
      <c r="J12" s="31">
        <v>4805.7</v>
      </c>
      <c r="K12" s="31">
        <v>4805.7</v>
      </c>
      <c r="L12" s="32">
        <v>12815.2</v>
      </c>
      <c r="M12" s="32" t="s">
        <v>19</v>
      </c>
    </row>
    <row r="13" s="5" customFormat="1" ht="50" customHeight="1" spans="1:13">
      <c r="A13" s="29" t="s">
        <v>236</v>
      </c>
      <c r="B13" s="29" t="s">
        <v>237</v>
      </c>
      <c r="C13" s="29" t="s">
        <v>238</v>
      </c>
      <c r="D13" s="29">
        <v>1</v>
      </c>
      <c r="E13" s="30">
        <v>488.6</v>
      </c>
      <c r="F13" s="30">
        <v>610750</v>
      </c>
      <c r="G13" s="30">
        <v>19544</v>
      </c>
      <c r="H13" s="30">
        <v>6840.4</v>
      </c>
      <c r="I13" s="30">
        <v>5863.2</v>
      </c>
      <c r="J13" s="31">
        <v>1465.8</v>
      </c>
      <c r="K13" s="31">
        <v>1465.8</v>
      </c>
      <c r="L13" s="32">
        <v>3908.8</v>
      </c>
      <c r="M13" s="32" t="s">
        <v>19</v>
      </c>
    </row>
    <row r="14" s="5" customFormat="1" ht="50" customHeight="1" spans="1:13">
      <c r="A14" s="29" t="str">
        <f t="shared" si="1"/>
        <v>园美村民委员会</v>
      </c>
      <c r="B14" s="29" t="s">
        <v>239</v>
      </c>
      <c r="C14" s="29" t="s">
        <v>240</v>
      </c>
      <c r="D14" s="29">
        <v>47</v>
      </c>
      <c r="E14" s="30">
        <v>1013.3</v>
      </c>
      <c r="F14" s="30">
        <v>1266625</v>
      </c>
      <c r="G14" s="30">
        <v>40532</v>
      </c>
      <c r="H14" s="30">
        <v>14186.2</v>
      </c>
      <c r="I14" s="30">
        <v>12159.6</v>
      </c>
      <c r="J14" s="31">
        <v>3039.9</v>
      </c>
      <c r="K14" s="31">
        <v>3039.9</v>
      </c>
      <c r="L14" s="32">
        <v>8106.4</v>
      </c>
      <c r="M14" s="32" t="s">
        <v>19</v>
      </c>
    </row>
    <row r="15" s="5" customFormat="1" ht="50" customHeight="1" spans="1:13">
      <c r="A15" s="29" t="str">
        <f t="shared" si="1"/>
        <v>西墩村民委员会</v>
      </c>
      <c r="B15" s="29" t="s">
        <v>241</v>
      </c>
      <c r="C15" s="29" t="s">
        <v>242</v>
      </c>
      <c r="D15" s="29">
        <v>113</v>
      </c>
      <c r="E15" s="30">
        <v>3531.24</v>
      </c>
      <c r="F15" s="30">
        <v>4414050</v>
      </c>
      <c r="G15" s="30">
        <v>141249.6</v>
      </c>
      <c r="H15" s="30">
        <v>49437.36</v>
      </c>
      <c r="I15" s="30">
        <v>42374.88</v>
      </c>
      <c r="J15" s="31">
        <v>10593.72</v>
      </c>
      <c r="K15" s="31">
        <v>10593.72</v>
      </c>
      <c r="L15" s="32">
        <v>28249.92</v>
      </c>
      <c r="M15" s="32" t="s">
        <v>19</v>
      </c>
    </row>
    <row r="16" s="5" customFormat="1" ht="50" customHeight="1" spans="1:13">
      <c r="A16" s="29" t="str">
        <f t="shared" si="1"/>
        <v>金星村民委员会</v>
      </c>
      <c r="B16" s="29" t="s">
        <v>243</v>
      </c>
      <c r="C16" s="29" t="s">
        <v>244</v>
      </c>
      <c r="D16" s="29">
        <v>41</v>
      </c>
      <c r="E16" s="30">
        <v>601.9</v>
      </c>
      <c r="F16" s="30">
        <v>752375</v>
      </c>
      <c r="G16" s="30">
        <v>24076</v>
      </c>
      <c r="H16" s="30">
        <v>8426.6</v>
      </c>
      <c r="I16" s="30">
        <v>7222.8</v>
      </c>
      <c r="J16" s="31">
        <v>1805.7</v>
      </c>
      <c r="K16" s="31">
        <v>1805.7</v>
      </c>
      <c r="L16" s="32">
        <v>4815.2</v>
      </c>
      <c r="M16" s="32" t="s">
        <v>19</v>
      </c>
    </row>
    <row r="17" s="5" customFormat="1" ht="50" customHeight="1" spans="1:13">
      <c r="A17" s="29" t="str">
        <f t="shared" si="1"/>
        <v>古逻村民委员会</v>
      </c>
      <c r="B17" s="29" t="s">
        <v>245</v>
      </c>
      <c r="C17" s="29" t="s">
        <v>246</v>
      </c>
      <c r="D17" s="29">
        <v>68</v>
      </c>
      <c r="E17" s="30">
        <v>525.7</v>
      </c>
      <c r="F17" s="30">
        <v>657125</v>
      </c>
      <c r="G17" s="30">
        <v>21028</v>
      </c>
      <c r="H17" s="30">
        <v>7359.8</v>
      </c>
      <c r="I17" s="30">
        <v>6308.4</v>
      </c>
      <c r="J17" s="31">
        <v>1577.1</v>
      </c>
      <c r="K17" s="31">
        <v>1577.1</v>
      </c>
      <c r="L17" s="32">
        <v>4205.6</v>
      </c>
      <c r="M17" s="32" t="s">
        <v>19</v>
      </c>
    </row>
    <row r="18" s="5" customFormat="1" ht="50" customHeight="1" spans="1:13">
      <c r="A18" s="29" t="str">
        <f t="shared" si="1"/>
        <v>南村村民委员会</v>
      </c>
      <c r="B18" s="29" t="s">
        <v>247</v>
      </c>
      <c r="C18" s="29" t="s">
        <v>248</v>
      </c>
      <c r="D18" s="29">
        <v>169</v>
      </c>
      <c r="E18" s="30">
        <v>5647.41</v>
      </c>
      <c r="F18" s="30">
        <v>7059262.5</v>
      </c>
      <c r="G18" s="30">
        <v>225896.4</v>
      </c>
      <c r="H18" s="30">
        <v>79063.74</v>
      </c>
      <c r="I18" s="30">
        <v>67768.92</v>
      </c>
      <c r="J18" s="31">
        <v>16942.23</v>
      </c>
      <c r="K18" s="31">
        <v>16942.23</v>
      </c>
      <c r="L18" s="32">
        <v>45179.28</v>
      </c>
      <c r="M18" s="32" t="s">
        <v>19</v>
      </c>
    </row>
    <row r="19" s="5" customFormat="1" ht="50" customHeight="1" spans="1:13">
      <c r="A19" s="29" t="str">
        <f t="shared" si="1"/>
        <v>龙和村民委员会</v>
      </c>
      <c r="B19" s="29" t="s">
        <v>249</v>
      </c>
      <c r="C19" s="29" t="s">
        <v>250</v>
      </c>
      <c r="D19" s="29">
        <v>43</v>
      </c>
      <c r="E19" s="30">
        <v>1355</v>
      </c>
      <c r="F19" s="30">
        <v>1693750</v>
      </c>
      <c r="G19" s="30">
        <v>54200</v>
      </c>
      <c r="H19" s="30">
        <v>18970</v>
      </c>
      <c r="I19" s="30">
        <v>16260</v>
      </c>
      <c r="J19" s="31">
        <v>4065</v>
      </c>
      <c r="K19" s="31">
        <v>4065</v>
      </c>
      <c r="L19" s="32">
        <v>10840</v>
      </c>
      <c r="M19" s="32" t="s">
        <v>19</v>
      </c>
    </row>
    <row r="20" s="5" customFormat="1" ht="50" customHeight="1" spans="1:13">
      <c r="A20" s="29" t="str">
        <f t="shared" si="1"/>
        <v>大纲村民委员会</v>
      </c>
      <c r="B20" s="29" t="s">
        <v>251</v>
      </c>
      <c r="C20" s="29" t="s">
        <v>252</v>
      </c>
      <c r="D20" s="29">
        <v>63</v>
      </c>
      <c r="E20" s="30">
        <v>1685.68</v>
      </c>
      <c r="F20" s="30">
        <v>2107100</v>
      </c>
      <c r="G20" s="30">
        <v>67427.2</v>
      </c>
      <c r="H20" s="30">
        <v>23599.52</v>
      </c>
      <c r="I20" s="30">
        <v>20228.16</v>
      </c>
      <c r="J20" s="31">
        <v>5057.04</v>
      </c>
      <c r="K20" s="31">
        <v>5057.04</v>
      </c>
      <c r="L20" s="32">
        <v>13485.44</v>
      </c>
      <c r="M20" s="32" t="s">
        <v>19</v>
      </c>
    </row>
    <row r="21" s="5" customFormat="1" ht="50" customHeight="1" spans="1:13">
      <c r="A21" s="29" t="str">
        <f t="shared" si="1"/>
        <v>莘村村民委员会</v>
      </c>
      <c r="B21" s="29" t="s">
        <v>253</v>
      </c>
      <c r="C21" s="29" t="s">
        <v>254</v>
      </c>
      <c r="D21" s="29">
        <v>107</v>
      </c>
      <c r="E21" s="30">
        <v>4362.81</v>
      </c>
      <c r="F21" s="30">
        <v>5453512.5</v>
      </c>
      <c r="G21" s="30">
        <v>174512.4</v>
      </c>
      <c r="H21" s="30">
        <v>61079.34</v>
      </c>
      <c r="I21" s="30">
        <v>52353.72</v>
      </c>
      <c r="J21" s="31">
        <v>13088.43</v>
      </c>
      <c r="K21" s="31">
        <v>13088.43</v>
      </c>
      <c r="L21" s="32">
        <v>34902.48</v>
      </c>
      <c r="M21" s="32" t="s">
        <v>19</v>
      </c>
    </row>
    <row r="22" s="5" customFormat="1" ht="50" customHeight="1" spans="1:13">
      <c r="A22" s="33" t="str">
        <f t="shared" si="1"/>
        <v>东坑村民委员会</v>
      </c>
      <c r="B22" s="29" t="s">
        <v>255</v>
      </c>
      <c r="C22" s="29" t="s">
        <v>256</v>
      </c>
      <c r="D22" s="29">
        <v>26</v>
      </c>
      <c r="E22" s="30">
        <v>2024</v>
      </c>
      <c r="F22" s="30">
        <v>2530000</v>
      </c>
      <c r="G22" s="30">
        <v>80960</v>
      </c>
      <c r="H22" s="30">
        <v>28336</v>
      </c>
      <c r="I22" s="30">
        <v>24288</v>
      </c>
      <c r="J22" s="31">
        <v>6072</v>
      </c>
      <c r="K22" s="31">
        <v>6072</v>
      </c>
      <c r="L22" s="32">
        <v>16192</v>
      </c>
      <c r="M22" s="32" t="s">
        <v>19</v>
      </c>
    </row>
    <row r="23" s="5" customFormat="1" ht="50" customHeight="1" spans="1:13">
      <c r="A23" s="29" t="str">
        <f>MID(B23,7,8)</f>
        <v>下莘村村民委员会</v>
      </c>
      <c r="B23" s="29" t="s">
        <v>257</v>
      </c>
      <c r="C23" s="29" t="s">
        <v>258</v>
      </c>
      <c r="D23" s="29">
        <v>58</v>
      </c>
      <c r="E23" s="30">
        <v>1208.64</v>
      </c>
      <c r="F23" s="30">
        <v>1510800</v>
      </c>
      <c r="G23" s="30">
        <v>48345.6</v>
      </c>
      <c r="H23" s="30">
        <v>16920.96</v>
      </c>
      <c r="I23" s="30">
        <v>14503.68</v>
      </c>
      <c r="J23" s="31">
        <v>3625.92</v>
      </c>
      <c r="K23" s="31">
        <v>3625.92</v>
      </c>
      <c r="L23" s="32">
        <v>9669.12</v>
      </c>
      <c r="M23" s="32" t="s">
        <v>19</v>
      </c>
    </row>
    <row r="24" s="5" customFormat="1" ht="50" customHeight="1" spans="1:13">
      <c r="A24" s="29" t="str">
        <f t="shared" si="1"/>
        <v>都阳村民委员会</v>
      </c>
      <c r="B24" s="29" t="s">
        <v>259</v>
      </c>
      <c r="C24" s="29" t="s">
        <v>260</v>
      </c>
      <c r="D24" s="29">
        <v>104</v>
      </c>
      <c r="E24" s="30">
        <v>976.01</v>
      </c>
      <c r="F24" s="30">
        <v>1220012.5</v>
      </c>
      <c r="G24" s="30">
        <v>39040.4</v>
      </c>
      <c r="H24" s="30">
        <v>13664.14</v>
      </c>
      <c r="I24" s="30">
        <v>11712.12</v>
      </c>
      <c r="J24" s="31">
        <v>2928.03</v>
      </c>
      <c r="K24" s="31">
        <v>2928.03</v>
      </c>
      <c r="L24" s="32">
        <v>7808.08</v>
      </c>
      <c r="M24" s="32" t="s">
        <v>19</v>
      </c>
    </row>
    <row r="25" s="5" customFormat="1" ht="50" customHeight="1" spans="1:13">
      <c r="A25" s="29" t="str">
        <f t="shared" si="1"/>
        <v>竞丰村民委员会</v>
      </c>
      <c r="B25" s="29" t="s">
        <v>261</v>
      </c>
      <c r="C25" s="29" t="s">
        <v>262</v>
      </c>
      <c r="D25" s="29">
        <v>73</v>
      </c>
      <c r="E25" s="30">
        <v>834.29</v>
      </c>
      <c r="F25" s="30">
        <v>1042862.5</v>
      </c>
      <c r="G25" s="30">
        <v>33371.6</v>
      </c>
      <c r="H25" s="30">
        <v>11680.06</v>
      </c>
      <c r="I25" s="30">
        <v>10011.48</v>
      </c>
      <c r="J25" s="31">
        <v>2502.87</v>
      </c>
      <c r="K25" s="31">
        <v>2502.87</v>
      </c>
      <c r="L25" s="32">
        <v>6674.32</v>
      </c>
      <c r="M25" s="32" t="s">
        <v>19</v>
      </c>
    </row>
    <row r="26" s="3" customFormat="1" ht="98" customHeight="1" spans="1:13">
      <c r="A26" s="34" t="s">
        <v>61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="6" customFormat="1" spans="1:13">
      <c r="D27" s="35"/>
      <c r="F27" s="35"/>
      <c r="L27" s="36"/>
    </row>
    <row r="28" s="6" customFormat="1" spans="1:13">
      <c r="D28" s="35"/>
      <c r="F28" s="35"/>
    </row>
    <row r="34" spans="1:11">
      <c r="A34" s="37"/>
      <c r="B34" s="37"/>
      <c r="C34" s="38"/>
      <c r="D34" s="37"/>
      <c r="E34" s="37"/>
      <c r="F34" s="37"/>
      <c r="G34" s="37"/>
      <c r="H34" s="37"/>
      <c r="I34" s="37"/>
      <c r="J34" s="37"/>
      <c r="K34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6:M26"/>
    <mergeCell ref="A34:K34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314583333333333" bottom="0" header="0.314583333333333" footer="0.314583333333333"/>
  <pageSetup paperSize="9" scale="38" orientation="landscape" horizontalDpi="600"/>
  <headerFooter/>
  <ignoredErrors>
    <ignoredError sqref="A23" formula="1"/>
    <ignoredError sqref="F8:L25 B8:B25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203" width="8.875" style="10"/>
    <col min="204" max="204" width="20.5" style="10" customWidth="1"/>
    <col min="205" max="205" width="24.625" style="10" customWidth="1"/>
    <col min="206" max="206" width="17.625" style="10" customWidth="1"/>
    <col min="207" max="207" width="12.5" style="10" customWidth="1"/>
    <col min="208" max="208" width="14.875" style="10" customWidth="1"/>
    <col min="209" max="209" width="14.5" style="10" customWidth="1"/>
    <col min="210" max="210" width="11" style="10" customWidth="1"/>
    <col min="211" max="211" width="14.375" style="10" customWidth="1"/>
    <col min="212" max="212" width="17.5" style="10" customWidth="1"/>
    <col min="213" max="213" width="15.5" style="10" customWidth="1"/>
    <col min="214" max="215" width="14.125" style="10" customWidth="1"/>
    <col min="216" max="216" width="15.375" style="10" customWidth="1"/>
    <col min="217" max="217" width="14.125" style="10" customWidth="1"/>
    <col min="218" max="218" width="12.5" style="10" customWidth="1"/>
    <col min="219" max="459" width="8.875" style="10"/>
    <col min="460" max="460" width="20.5" style="10" customWidth="1"/>
    <col min="461" max="461" width="24.625" style="10" customWidth="1"/>
    <col min="462" max="462" width="17.625" style="10" customWidth="1"/>
    <col min="463" max="463" width="12.5" style="10" customWidth="1"/>
    <col min="464" max="464" width="14.875" style="10" customWidth="1"/>
    <col min="465" max="465" width="14.5" style="10" customWidth="1"/>
    <col min="466" max="466" width="11" style="10" customWidth="1"/>
    <col min="467" max="467" width="14.375" style="10" customWidth="1"/>
    <col min="468" max="468" width="17.5" style="10" customWidth="1"/>
    <col min="469" max="469" width="15.5" style="10" customWidth="1"/>
    <col min="470" max="471" width="14.125" style="10" customWidth="1"/>
    <col min="472" max="472" width="15.375" style="10" customWidth="1"/>
    <col min="473" max="473" width="14.125" style="10" customWidth="1"/>
    <col min="474" max="474" width="12.5" style="10" customWidth="1"/>
    <col min="475" max="715" width="8.875" style="10"/>
    <col min="716" max="716" width="20.5" style="10" customWidth="1"/>
    <col min="717" max="717" width="24.625" style="10" customWidth="1"/>
    <col min="718" max="718" width="17.625" style="10" customWidth="1"/>
    <col min="719" max="719" width="12.5" style="10" customWidth="1"/>
    <col min="720" max="720" width="14.875" style="10" customWidth="1"/>
    <col min="721" max="721" width="14.5" style="10" customWidth="1"/>
    <col min="722" max="722" width="11" style="10" customWidth="1"/>
    <col min="723" max="723" width="14.375" style="10" customWidth="1"/>
    <col min="724" max="724" width="17.5" style="10" customWidth="1"/>
    <col min="725" max="725" width="15.5" style="10" customWidth="1"/>
    <col min="726" max="727" width="14.125" style="10" customWidth="1"/>
    <col min="728" max="728" width="15.375" style="10" customWidth="1"/>
    <col min="729" max="729" width="14.125" style="10" customWidth="1"/>
    <col min="730" max="730" width="12.5" style="10" customWidth="1"/>
    <col min="731" max="971" width="8.875" style="10"/>
    <col min="972" max="972" width="20.5" style="10" customWidth="1"/>
    <col min="973" max="973" width="24.625" style="10" customWidth="1"/>
    <col min="974" max="974" width="17.625" style="10" customWidth="1"/>
    <col min="975" max="975" width="12.5" style="10" customWidth="1"/>
    <col min="976" max="976" width="14.875" style="10" customWidth="1"/>
    <col min="977" max="977" width="14.5" style="10" customWidth="1"/>
    <col min="978" max="978" width="11" style="10" customWidth="1"/>
    <col min="979" max="979" width="14.375" style="10" customWidth="1"/>
    <col min="980" max="980" width="17.5" style="10" customWidth="1"/>
    <col min="981" max="981" width="15.5" style="10" customWidth="1"/>
    <col min="982" max="983" width="14.125" style="10" customWidth="1"/>
    <col min="984" max="984" width="15.375" style="10" customWidth="1"/>
    <col min="985" max="985" width="14.125" style="10" customWidth="1"/>
    <col min="986" max="986" width="12.5" style="10" customWidth="1"/>
    <col min="987" max="1227" width="8.875" style="10"/>
    <col min="1228" max="1228" width="20.5" style="10" customWidth="1"/>
    <col min="1229" max="1229" width="24.625" style="10" customWidth="1"/>
    <col min="1230" max="1230" width="17.625" style="10" customWidth="1"/>
    <col min="1231" max="1231" width="12.5" style="10" customWidth="1"/>
    <col min="1232" max="1232" width="14.875" style="10" customWidth="1"/>
    <col min="1233" max="1233" width="14.5" style="10" customWidth="1"/>
    <col min="1234" max="1234" width="11" style="10" customWidth="1"/>
    <col min="1235" max="1235" width="14.375" style="10" customWidth="1"/>
    <col min="1236" max="1236" width="17.5" style="10" customWidth="1"/>
    <col min="1237" max="1237" width="15.5" style="10" customWidth="1"/>
    <col min="1238" max="1239" width="14.125" style="10" customWidth="1"/>
    <col min="1240" max="1240" width="15.375" style="10" customWidth="1"/>
    <col min="1241" max="1241" width="14.125" style="10" customWidth="1"/>
    <col min="1242" max="1242" width="12.5" style="10" customWidth="1"/>
    <col min="1243" max="1483" width="8.875" style="10"/>
    <col min="1484" max="1484" width="20.5" style="10" customWidth="1"/>
    <col min="1485" max="1485" width="24.625" style="10" customWidth="1"/>
    <col min="1486" max="1486" width="17.625" style="10" customWidth="1"/>
    <col min="1487" max="1487" width="12.5" style="10" customWidth="1"/>
    <col min="1488" max="1488" width="14.875" style="10" customWidth="1"/>
    <col min="1489" max="1489" width="14.5" style="10" customWidth="1"/>
    <col min="1490" max="1490" width="11" style="10" customWidth="1"/>
    <col min="1491" max="1491" width="14.375" style="10" customWidth="1"/>
    <col min="1492" max="1492" width="17.5" style="10" customWidth="1"/>
    <col min="1493" max="1493" width="15.5" style="10" customWidth="1"/>
    <col min="1494" max="1495" width="14.125" style="10" customWidth="1"/>
    <col min="1496" max="1496" width="15.375" style="10" customWidth="1"/>
    <col min="1497" max="1497" width="14.125" style="10" customWidth="1"/>
    <col min="1498" max="1498" width="12.5" style="10" customWidth="1"/>
    <col min="1499" max="1739" width="8.875" style="10"/>
    <col min="1740" max="1740" width="20.5" style="10" customWidth="1"/>
    <col min="1741" max="1741" width="24.625" style="10" customWidth="1"/>
    <col min="1742" max="1742" width="17.625" style="10" customWidth="1"/>
    <col min="1743" max="1743" width="12.5" style="10" customWidth="1"/>
    <col min="1744" max="1744" width="14.875" style="10" customWidth="1"/>
    <col min="1745" max="1745" width="14.5" style="10" customWidth="1"/>
    <col min="1746" max="1746" width="11" style="10" customWidth="1"/>
    <col min="1747" max="1747" width="14.375" style="10" customWidth="1"/>
    <col min="1748" max="1748" width="17.5" style="10" customWidth="1"/>
    <col min="1749" max="1749" width="15.5" style="10" customWidth="1"/>
    <col min="1750" max="1751" width="14.125" style="10" customWidth="1"/>
    <col min="1752" max="1752" width="15.375" style="10" customWidth="1"/>
    <col min="1753" max="1753" width="14.125" style="10" customWidth="1"/>
    <col min="1754" max="1754" width="12.5" style="10" customWidth="1"/>
    <col min="1755" max="1995" width="8.875" style="10"/>
    <col min="1996" max="1996" width="20.5" style="10" customWidth="1"/>
    <col min="1997" max="1997" width="24.625" style="10" customWidth="1"/>
    <col min="1998" max="1998" width="17.625" style="10" customWidth="1"/>
    <col min="1999" max="1999" width="12.5" style="10" customWidth="1"/>
    <col min="2000" max="2000" width="14.875" style="10" customWidth="1"/>
    <col min="2001" max="2001" width="14.5" style="10" customWidth="1"/>
    <col min="2002" max="2002" width="11" style="10" customWidth="1"/>
    <col min="2003" max="2003" width="14.375" style="10" customWidth="1"/>
    <col min="2004" max="2004" width="17.5" style="10" customWidth="1"/>
    <col min="2005" max="2005" width="15.5" style="10" customWidth="1"/>
    <col min="2006" max="2007" width="14.125" style="10" customWidth="1"/>
    <col min="2008" max="2008" width="15.375" style="10" customWidth="1"/>
    <col min="2009" max="2009" width="14.125" style="10" customWidth="1"/>
    <col min="2010" max="2010" width="12.5" style="10" customWidth="1"/>
    <col min="2011" max="2251" width="8.875" style="10"/>
    <col min="2252" max="2252" width="20.5" style="10" customWidth="1"/>
    <col min="2253" max="2253" width="24.625" style="10" customWidth="1"/>
    <col min="2254" max="2254" width="17.625" style="10" customWidth="1"/>
    <col min="2255" max="2255" width="12.5" style="10" customWidth="1"/>
    <col min="2256" max="2256" width="14.875" style="10" customWidth="1"/>
    <col min="2257" max="2257" width="14.5" style="10" customWidth="1"/>
    <col min="2258" max="2258" width="11" style="10" customWidth="1"/>
    <col min="2259" max="2259" width="14.375" style="10" customWidth="1"/>
    <col min="2260" max="2260" width="17.5" style="10" customWidth="1"/>
    <col min="2261" max="2261" width="15.5" style="10" customWidth="1"/>
    <col min="2262" max="2263" width="14.125" style="10" customWidth="1"/>
    <col min="2264" max="2264" width="15.375" style="10" customWidth="1"/>
    <col min="2265" max="2265" width="14.125" style="10" customWidth="1"/>
    <col min="2266" max="2266" width="12.5" style="10" customWidth="1"/>
    <col min="2267" max="2507" width="8.875" style="10"/>
    <col min="2508" max="2508" width="20.5" style="10" customWidth="1"/>
    <col min="2509" max="2509" width="24.625" style="10" customWidth="1"/>
    <col min="2510" max="2510" width="17.625" style="10" customWidth="1"/>
    <col min="2511" max="2511" width="12.5" style="10" customWidth="1"/>
    <col min="2512" max="2512" width="14.875" style="10" customWidth="1"/>
    <col min="2513" max="2513" width="14.5" style="10" customWidth="1"/>
    <col min="2514" max="2514" width="11" style="10" customWidth="1"/>
    <col min="2515" max="2515" width="14.375" style="10" customWidth="1"/>
    <col min="2516" max="2516" width="17.5" style="10" customWidth="1"/>
    <col min="2517" max="2517" width="15.5" style="10" customWidth="1"/>
    <col min="2518" max="2519" width="14.125" style="10" customWidth="1"/>
    <col min="2520" max="2520" width="15.375" style="10" customWidth="1"/>
    <col min="2521" max="2521" width="14.125" style="10" customWidth="1"/>
    <col min="2522" max="2522" width="12.5" style="10" customWidth="1"/>
    <col min="2523" max="2763" width="8.875" style="10"/>
    <col min="2764" max="2764" width="20.5" style="10" customWidth="1"/>
    <col min="2765" max="2765" width="24.625" style="10" customWidth="1"/>
    <col min="2766" max="2766" width="17.625" style="10" customWidth="1"/>
    <col min="2767" max="2767" width="12.5" style="10" customWidth="1"/>
    <col min="2768" max="2768" width="14.875" style="10" customWidth="1"/>
    <col min="2769" max="2769" width="14.5" style="10" customWidth="1"/>
    <col min="2770" max="2770" width="11" style="10" customWidth="1"/>
    <col min="2771" max="2771" width="14.375" style="10" customWidth="1"/>
    <col min="2772" max="2772" width="17.5" style="10" customWidth="1"/>
    <col min="2773" max="2773" width="15.5" style="10" customWidth="1"/>
    <col min="2774" max="2775" width="14.125" style="10" customWidth="1"/>
    <col min="2776" max="2776" width="15.375" style="10" customWidth="1"/>
    <col min="2777" max="2777" width="14.125" style="10" customWidth="1"/>
    <col min="2778" max="2778" width="12.5" style="10" customWidth="1"/>
    <col min="2779" max="3019" width="8.875" style="10"/>
    <col min="3020" max="3020" width="20.5" style="10" customWidth="1"/>
    <col min="3021" max="3021" width="24.625" style="10" customWidth="1"/>
    <col min="3022" max="3022" width="17.625" style="10" customWidth="1"/>
    <col min="3023" max="3023" width="12.5" style="10" customWidth="1"/>
    <col min="3024" max="3024" width="14.875" style="10" customWidth="1"/>
    <col min="3025" max="3025" width="14.5" style="10" customWidth="1"/>
    <col min="3026" max="3026" width="11" style="10" customWidth="1"/>
    <col min="3027" max="3027" width="14.375" style="10" customWidth="1"/>
    <col min="3028" max="3028" width="17.5" style="10" customWidth="1"/>
    <col min="3029" max="3029" width="15.5" style="10" customWidth="1"/>
    <col min="3030" max="3031" width="14.125" style="10" customWidth="1"/>
    <col min="3032" max="3032" width="15.375" style="10" customWidth="1"/>
    <col min="3033" max="3033" width="14.125" style="10" customWidth="1"/>
    <col min="3034" max="3034" width="12.5" style="10" customWidth="1"/>
    <col min="3035" max="3275" width="8.875" style="10"/>
    <col min="3276" max="3276" width="20.5" style="10" customWidth="1"/>
    <col min="3277" max="3277" width="24.625" style="10" customWidth="1"/>
    <col min="3278" max="3278" width="17.625" style="10" customWidth="1"/>
    <col min="3279" max="3279" width="12.5" style="10" customWidth="1"/>
    <col min="3280" max="3280" width="14.875" style="10" customWidth="1"/>
    <col min="3281" max="3281" width="14.5" style="10" customWidth="1"/>
    <col min="3282" max="3282" width="11" style="10" customWidth="1"/>
    <col min="3283" max="3283" width="14.375" style="10" customWidth="1"/>
    <col min="3284" max="3284" width="17.5" style="10" customWidth="1"/>
    <col min="3285" max="3285" width="15.5" style="10" customWidth="1"/>
    <col min="3286" max="3287" width="14.125" style="10" customWidth="1"/>
    <col min="3288" max="3288" width="15.375" style="10" customWidth="1"/>
    <col min="3289" max="3289" width="14.125" style="10" customWidth="1"/>
    <col min="3290" max="3290" width="12.5" style="10" customWidth="1"/>
    <col min="3291" max="3531" width="8.875" style="10"/>
    <col min="3532" max="3532" width="20.5" style="10" customWidth="1"/>
    <col min="3533" max="3533" width="24.625" style="10" customWidth="1"/>
    <col min="3534" max="3534" width="17.625" style="10" customWidth="1"/>
    <col min="3535" max="3535" width="12.5" style="10" customWidth="1"/>
    <col min="3536" max="3536" width="14.875" style="10" customWidth="1"/>
    <col min="3537" max="3537" width="14.5" style="10" customWidth="1"/>
    <col min="3538" max="3538" width="11" style="10" customWidth="1"/>
    <col min="3539" max="3539" width="14.375" style="10" customWidth="1"/>
    <col min="3540" max="3540" width="17.5" style="10" customWidth="1"/>
    <col min="3541" max="3541" width="15.5" style="10" customWidth="1"/>
    <col min="3542" max="3543" width="14.125" style="10" customWidth="1"/>
    <col min="3544" max="3544" width="15.375" style="10" customWidth="1"/>
    <col min="3545" max="3545" width="14.125" style="10" customWidth="1"/>
    <col min="3546" max="3546" width="12.5" style="10" customWidth="1"/>
    <col min="3547" max="3787" width="8.875" style="10"/>
    <col min="3788" max="3788" width="20.5" style="10" customWidth="1"/>
    <col min="3789" max="3789" width="24.625" style="10" customWidth="1"/>
    <col min="3790" max="3790" width="17.625" style="10" customWidth="1"/>
    <col min="3791" max="3791" width="12.5" style="10" customWidth="1"/>
    <col min="3792" max="3792" width="14.875" style="10" customWidth="1"/>
    <col min="3793" max="3793" width="14.5" style="10" customWidth="1"/>
    <col min="3794" max="3794" width="11" style="10" customWidth="1"/>
    <col min="3795" max="3795" width="14.375" style="10" customWidth="1"/>
    <col min="3796" max="3796" width="17.5" style="10" customWidth="1"/>
    <col min="3797" max="3797" width="15.5" style="10" customWidth="1"/>
    <col min="3798" max="3799" width="14.125" style="10" customWidth="1"/>
    <col min="3800" max="3800" width="15.375" style="10" customWidth="1"/>
    <col min="3801" max="3801" width="14.125" style="10" customWidth="1"/>
    <col min="3802" max="3802" width="12.5" style="10" customWidth="1"/>
    <col min="3803" max="4043" width="8.875" style="10"/>
    <col min="4044" max="4044" width="20.5" style="10" customWidth="1"/>
    <col min="4045" max="4045" width="24.625" style="10" customWidth="1"/>
    <col min="4046" max="4046" width="17.625" style="10" customWidth="1"/>
    <col min="4047" max="4047" width="12.5" style="10" customWidth="1"/>
    <col min="4048" max="4048" width="14.875" style="10" customWidth="1"/>
    <col min="4049" max="4049" width="14.5" style="10" customWidth="1"/>
    <col min="4050" max="4050" width="11" style="10" customWidth="1"/>
    <col min="4051" max="4051" width="14.375" style="10" customWidth="1"/>
    <col min="4052" max="4052" width="17.5" style="10" customWidth="1"/>
    <col min="4053" max="4053" width="15.5" style="10" customWidth="1"/>
    <col min="4054" max="4055" width="14.125" style="10" customWidth="1"/>
    <col min="4056" max="4056" width="15.375" style="10" customWidth="1"/>
    <col min="4057" max="4057" width="14.125" style="10" customWidth="1"/>
    <col min="4058" max="4058" width="12.5" style="10" customWidth="1"/>
    <col min="4059" max="4299" width="8.875" style="10"/>
    <col min="4300" max="4300" width="20.5" style="10" customWidth="1"/>
    <col min="4301" max="4301" width="24.625" style="10" customWidth="1"/>
    <col min="4302" max="4302" width="17.625" style="10" customWidth="1"/>
    <col min="4303" max="4303" width="12.5" style="10" customWidth="1"/>
    <col min="4304" max="4304" width="14.875" style="10" customWidth="1"/>
    <col min="4305" max="4305" width="14.5" style="10" customWidth="1"/>
    <col min="4306" max="4306" width="11" style="10" customWidth="1"/>
    <col min="4307" max="4307" width="14.375" style="10" customWidth="1"/>
    <col min="4308" max="4308" width="17.5" style="10" customWidth="1"/>
    <col min="4309" max="4309" width="15.5" style="10" customWidth="1"/>
    <col min="4310" max="4311" width="14.125" style="10" customWidth="1"/>
    <col min="4312" max="4312" width="15.375" style="10" customWidth="1"/>
    <col min="4313" max="4313" width="14.125" style="10" customWidth="1"/>
    <col min="4314" max="4314" width="12.5" style="10" customWidth="1"/>
    <col min="4315" max="4555" width="8.875" style="10"/>
    <col min="4556" max="4556" width="20.5" style="10" customWidth="1"/>
    <col min="4557" max="4557" width="24.625" style="10" customWidth="1"/>
    <col min="4558" max="4558" width="17.625" style="10" customWidth="1"/>
    <col min="4559" max="4559" width="12.5" style="10" customWidth="1"/>
    <col min="4560" max="4560" width="14.875" style="10" customWidth="1"/>
    <col min="4561" max="4561" width="14.5" style="10" customWidth="1"/>
    <col min="4562" max="4562" width="11" style="10" customWidth="1"/>
    <col min="4563" max="4563" width="14.375" style="10" customWidth="1"/>
    <col min="4564" max="4564" width="17.5" style="10" customWidth="1"/>
    <col min="4565" max="4565" width="15.5" style="10" customWidth="1"/>
    <col min="4566" max="4567" width="14.125" style="10" customWidth="1"/>
    <col min="4568" max="4568" width="15.375" style="10" customWidth="1"/>
    <col min="4569" max="4569" width="14.125" style="10" customWidth="1"/>
    <col min="4570" max="4570" width="12.5" style="10" customWidth="1"/>
    <col min="4571" max="4811" width="8.875" style="10"/>
    <col min="4812" max="4812" width="20.5" style="10" customWidth="1"/>
    <col min="4813" max="4813" width="24.625" style="10" customWidth="1"/>
    <col min="4814" max="4814" width="17.625" style="10" customWidth="1"/>
    <col min="4815" max="4815" width="12.5" style="10" customWidth="1"/>
    <col min="4816" max="4816" width="14.875" style="10" customWidth="1"/>
    <col min="4817" max="4817" width="14.5" style="10" customWidth="1"/>
    <col min="4818" max="4818" width="11" style="10" customWidth="1"/>
    <col min="4819" max="4819" width="14.375" style="10" customWidth="1"/>
    <col min="4820" max="4820" width="17.5" style="10" customWidth="1"/>
    <col min="4821" max="4821" width="15.5" style="10" customWidth="1"/>
    <col min="4822" max="4823" width="14.125" style="10" customWidth="1"/>
    <col min="4824" max="4824" width="15.375" style="10" customWidth="1"/>
    <col min="4825" max="4825" width="14.125" style="10" customWidth="1"/>
    <col min="4826" max="4826" width="12.5" style="10" customWidth="1"/>
    <col min="4827" max="5067" width="8.875" style="10"/>
    <col min="5068" max="5068" width="20.5" style="10" customWidth="1"/>
    <col min="5069" max="5069" width="24.625" style="10" customWidth="1"/>
    <col min="5070" max="5070" width="17.625" style="10" customWidth="1"/>
    <col min="5071" max="5071" width="12.5" style="10" customWidth="1"/>
    <col min="5072" max="5072" width="14.875" style="10" customWidth="1"/>
    <col min="5073" max="5073" width="14.5" style="10" customWidth="1"/>
    <col min="5074" max="5074" width="11" style="10" customWidth="1"/>
    <col min="5075" max="5075" width="14.375" style="10" customWidth="1"/>
    <col min="5076" max="5076" width="17.5" style="10" customWidth="1"/>
    <col min="5077" max="5077" width="15.5" style="10" customWidth="1"/>
    <col min="5078" max="5079" width="14.125" style="10" customWidth="1"/>
    <col min="5080" max="5080" width="15.375" style="10" customWidth="1"/>
    <col min="5081" max="5081" width="14.125" style="10" customWidth="1"/>
    <col min="5082" max="5082" width="12.5" style="10" customWidth="1"/>
    <col min="5083" max="5323" width="8.875" style="10"/>
    <col min="5324" max="5324" width="20.5" style="10" customWidth="1"/>
    <col min="5325" max="5325" width="24.625" style="10" customWidth="1"/>
    <col min="5326" max="5326" width="17.625" style="10" customWidth="1"/>
    <col min="5327" max="5327" width="12.5" style="10" customWidth="1"/>
    <col min="5328" max="5328" width="14.875" style="10" customWidth="1"/>
    <col min="5329" max="5329" width="14.5" style="10" customWidth="1"/>
    <col min="5330" max="5330" width="11" style="10" customWidth="1"/>
    <col min="5331" max="5331" width="14.375" style="10" customWidth="1"/>
    <col min="5332" max="5332" width="17.5" style="10" customWidth="1"/>
    <col min="5333" max="5333" width="15.5" style="10" customWidth="1"/>
    <col min="5334" max="5335" width="14.125" style="10" customWidth="1"/>
    <col min="5336" max="5336" width="15.375" style="10" customWidth="1"/>
    <col min="5337" max="5337" width="14.125" style="10" customWidth="1"/>
    <col min="5338" max="5338" width="12.5" style="10" customWidth="1"/>
    <col min="5339" max="5579" width="8.875" style="10"/>
    <col min="5580" max="5580" width="20.5" style="10" customWidth="1"/>
    <col min="5581" max="5581" width="24.625" style="10" customWidth="1"/>
    <col min="5582" max="5582" width="17.625" style="10" customWidth="1"/>
    <col min="5583" max="5583" width="12.5" style="10" customWidth="1"/>
    <col min="5584" max="5584" width="14.875" style="10" customWidth="1"/>
    <col min="5585" max="5585" width="14.5" style="10" customWidth="1"/>
    <col min="5586" max="5586" width="11" style="10" customWidth="1"/>
    <col min="5587" max="5587" width="14.375" style="10" customWidth="1"/>
    <col min="5588" max="5588" width="17.5" style="10" customWidth="1"/>
    <col min="5589" max="5589" width="15.5" style="10" customWidth="1"/>
    <col min="5590" max="5591" width="14.125" style="10" customWidth="1"/>
    <col min="5592" max="5592" width="15.375" style="10" customWidth="1"/>
    <col min="5593" max="5593" width="14.125" style="10" customWidth="1"/>
    <col min="5594" max="5594" width="12.5" style="10" customWidth="1"/>
    <col min="5595" max="5835" width="8.875" style="10"/>
    <col min="5836" max="5836" width="20.5" style="10" customWidth="1"/>
    <col min="5837" max="5837" width="24.625" style="10" customWidth="1"/>
    <col min="5838" max="5838" width="17.625" style="10" customWidth="1"/>
    <col min="5839" max="5839" width="12.5" style="10" customWidth="1"/>
    <col min="5840" max="5840" width="14.875" style="10" customWidth="1"/>
    <col min="5841" max="5841" width="14.5" style="10" customWidth="1"/>
    <col min="5842" max="5842" width="11" style="10" customWidth="1"/>
    <col min="5843" max="5843" width="14.375" style="10" customWidth="1"/>
    <col min="5844" max="5844" width="17.5" style="10" customWidth="1"/>
    <col min="5845" max="5845" width="15.5" style="10" customWidth="1"/>
    <col min="5846" max="5847" width="14.125" style="10" customWidth="1"/>
    <col min="5848" max="5848" width="15.375" style="10" customWidth="1"/>
    <col min="5849" max="5849" width="14.125" style="10" customWidth="1"/>
    <col min="5850" max="5850" width="12.5" style="10" customWidth="1"/>
    <col min="5851" max="6091" width="8.875" style="10"/>
    <col min="6092" max="6092" width="20.5" style="10" customWidth="1"/>
    <col min="6093" max="6093" width="24.625" style="10" customWidth="1"/>
    <col min="6094" max="6094" width="17.625" style="10" customWidth="1"/>
    <col min="6095" max="6095" width="12.5" style="10" customWidth="1"/>
    <col min="6096" max="6096" width="14.875" style="10" customWidth="1"/>
    <col min="6097" max="6097" width="14.5" style="10" customWidth="1"/>
    <col min="6098" max="6098" width="11" style="10" customWidth="1"/>
    <col min="6099" max="6099" width="14.375" style="10" customWidth="1"/>
    <col min="6100" max="6100" width="17.5" style="10" customWidth="1"/>
    <col min="6101" max="6101" width="15.5" style="10" customWidth="1"/>
    <col min="6102" max="6103" width="14.125" style="10" customWidth="1"/>
    <col min="6104" max="6104" width="15.375" style="10" customWidth="1"/>
    <col min="6105" max="6105" width="14.125" style="10" customWidth="1"/>
    <col min="6106" max="6106" width="12.5" style="10" customWidth="1"/>
    <col min="6107" max="6347" width="8.875" style="10"/>
    <col min="6348" max="6348" width="20.5" style="10" customWidth="1"/>
    <col min="6349" max="6349" width="24.625" style="10" customWidth="1"/>
    <col min="6350" max="6350" width="17.625" style="10" customWidth="1"/>
    <col min="6351" max="6351" width="12.5" style="10" customWidth="1"/>
    <col min="6352" max="6352" width="14.875" style="10" customWidth="1"/>
    <col min="6353" max="6353" width="14.5" style="10" customWidth="1"/>
    <col min="6354" max="6354" width="11" style="10" customWidth="1"/>
    <col min="6355" max="6355" width="14.375" style="10" customWidth="1"/>
    <col min="6356" max="6356" width="17.5" style="10" customWidth="1"/>
    <col min="6357" max="6357" width="15.5" style="10" customWidth="1"/>
    <col min="6358" max="6359" width="14.125" style="10" customWidth="1"/>
    <col min="6360" max="6360" width="15.375" style="10" customWidth="1"/>
    <col min="6361" max="6361" width="14.125" style="10" customWidth="1"/>
    <col min="6362" max="6362" width="12.5" style="10" customWidth="1"/>
    <col min="6363" max="6603" width="8.875" style="10"/>
    <col min="6604" max="6604" width="20.5" style="10" customWidth="1"/>
    <col min="6605" max="6605" width="24.625" style="10" customWidth="1"/>
    <col min="6606" max="6606" width="17.625" style="10" customWidth="1"/>
    <col min="6607" max="6607" width="12.5" style="10" customWidth="1"/>
    <col min="6608" max="6608" width="14.875" style="10" customWidth="1"/>
    <col min="6609" max="6609" width="14.5" style="10" customWidth="1"/>
    <col min="6610" max="6610" width="11" style="10" customWidth="1"/>
    <col min="6611" max="6611" width="14.375" style="10" customWidth="1"/>
    <col min="6612" max="6612" width="17.5" style="10" customWidth="1"/>
    <col min="6613" max="6613" width="15.5" style="10" customWidth="1"/>
    <col min="6614" max="6615" width="14.125" style="10" customWidth="1"/>
    <col min="6616" max="6616" width="15.375" style="10" customWidth="1"/>
    <col min="6617" max="6617" width="14.125" style="10" customWidth="1"/>
    <col min="6618" max="6618" width="12.5" style="10" customWidth="1"/>
    <col min="6619" max="6859" width="8.875" style="10"/>
    <col min="6860" max="6860" width="20.5" style="10" customWidth="1"/>
    <col min="6861" max="6861" width="24.625" style="10" customWidth="1"/>
    <col min="6862" max="6862" width="17.625" style="10" customWidth="1"/>
    <col min="6863" max="6863" width="12.5" style="10" customWidth="1"/>
    <col min="6864" max="6864" width="14.875" style="10" customWidth="1"/>
    <col min="6865" max="6865" width="14.5" style="10" customWidth="1"/>
    <col min="6866" max="6866" width="11" style="10" customWidth="1"/>
    <col min="6867" max="6867" width="14.375" style="10" customWidth="1"/>
    <col min="6868" max="6868" width="17.5" style="10" customWidth="1"/>
    <col min="6869" max="6869" width="15.5" style="10" customWidth="1"/>
    <col min="6870" max="6871" width="14.125" style="10" customWidth="1"/>
    <col min="6872" max="6872" width="15.375" style="10" customWidth="1"/>
    <col min="6873" max="6873" width="14.125" style="10" customWidth="1"/>
    <col min="6874" max="6874" width="12.5" style="10" customWidth="1"/>
    <col min="6875" max="7115" width="8.875" style="10"/>
    <col min="7116" max="7116" width="20.5" style="10" customWidth="1"/>
    <col min="7117" max="7117" width="24.625" style="10" customWidth="1"/>
    <col min="7118" max="7118" width="17.625" style="10" customWidth="1"/>
    <col min="7119" max="7119" width="12.5" style="10" customWidth="1"/>
    <col min="7120" max="7120" width="14.875" style="10" customWidth="1"/>
    <col min="7121" max="7121" width="14.5" style="10" customWidth="1"/>
    <col min="7122" max="7122" width="11" style="10" customWidth="1"/>
    <col min="7123" max="7123" width="14.375" style="10" customWidth="1"/>
    <col min="7124" max="7124" width="17.5" style="10" customWidth="1"/>
    <col min="7125" max="7125" width="15.5" style="10" customWidth="1"/>
    <col min="7126" max="7127" width="14.125" style="10" customWidth="1"/>
    <col min="7128" max="7128" width="15.375" style="10" customWidth="1"/>
    <col min="7129" max="7129" width="14.125" style="10" customWidth="1"/>
    <col min="7130" max="7130" width="12.5" style="10" customWidth="1"/>
    <col min="7131" max="7371" width="8.875" style="10"/>
    <col min="7372" max="7372" width="20.5" style="10" customWidth="1"/>
    <col min="7373" max="7373" width="24.625" style="10" customWidth="1"/>
    <col min="7374" max="7374" width="17.625" style="10" customWidth="1"/>
    <col min="7375" max="7375" width="12.5" style="10" customWidth="1"/>
    <col min="7376" max="7376" width="14.875" style="10" customWidth="1"/>
    <col min="7377" max="7377" width="14.5" style="10" customWidth="1"/>
    <col min="7378" max="7378" width="11" style="10" customWidth="1"/>
    <col min="7379" max="7379" width="14.375" style="10" customWidth="1"/>
    <col min="7380" max="7380" width="17.5" style="10" customWidth="1"/>
    <col min="7381" max="7381" width="15.5" style="10" customWidth="1"/>
    <col min="7382" max="7383" width="14.125" style="10" customWidth="1"/>
    <col min="7384" max="7384" width="15.375" style="10" customWidth="1"/>
    <col min="7385" max="7385" width="14.125" style="10" customWidth="1"/>
    <col min="7386" max="7386" width="12.5" style="10" customWidth="1"/>
    <col min="7387" max="7627" width="8.875" style="10"/>
    <col min="7628" max="7628" width="20.5" style="10" customWidth="1"/>
    <col min="7629" max="7629" width="24.625" style="10" customWidth="1"/>
    <col min="7630" max="7630" width="17.625" style="10" customWidth="1"/>
    <col min="7631" max="7631" width="12.5" style="10" customWidth="1"/>
    <col min="7632" max="7632" width="14.875" style="10" customWidth="1"/>
    <col min="7633" max="7633" width="14.5" style="10" customWidth="1"/>
    <col min="7634" max="7634" width="11" style="10" customWidth="1"/>
    <col min="7635" max="7635" width="14.375" style="10" customWidth="1"/>
    <col min="7636" max="7636" width="17.5" style="10" customWidth="1"/>
    <col min="7637" max="7637" width="15.5" style="10" customWidth="1"/>
    <col min="7638" max="7639" width="14.125" style="10" customWidth="1"/>
    <col min="7640" max="7640" width="15.375" style="10" customWidth="1"/>
    <col min="7641" max="7641" width="14.125" style="10" customWidth="1"/>
    <col min="7642" max="7642" width="12.5" style="10" customWidth="1"/>
    <col min="7643" max="7883" width="8.875" style="10"/>
    <col min="7884" max="7884" width="20.5" style="10" customWidth="1"/>
    <col min="7885" max="7885" width="24.625" style="10" customWidth="1"/>
    <col min="7886" max="7886" width="17.625" style="10" customWidth="1"/>
    <col min="7887" max="7887" width="12.5" style="10" customWidth="1"/>
    <col min="7888" max="7888" width="14.875" style="10" customWidth="1"/>
    <col min="7889" max="7889" width="14.5" style="10" customWidth="1"/>
    <col min="7890" max="7890" width="11" style="10" customWidth="1"/>
    <col min="7891" max="7891" width="14.375" style="10" customWidth="1"/>
    <col min="7892" max="7892" width="17.5" style="10" customWidth="1"/>
    <col min="7893" max="7893" width="15.5" style="10" customWidth="1"/>
    <col min="7894" max="7895" width="14.125" style="10" customWidth="1"/>
    <col min="7896" max="7896" width="15.375" style="10" customWidth="1"/>
    <col min="7897" max="7897" width="14.125" style="10" customWidth="1"/>
    <col min="7898" max="7898" width="12.5" style="10" customWidth="1"/>
    <col min="7899" max="8139" width="8.875" style="10"/>
    <col min="8140" max="8140" width="20.5" style="10" customWidth="1"/>
    <col min="8141" max="8141" width="24.625" style="10" customWidth="1"/>
    <col min="8142" max="8142" width="17.625" style="10" customWidth="1"/>
    <col min="8143" max="8143" width="12.5" style="10" customWidth="1"/>
    <col min="8144" max="8144" width="14.875" style="10" customWidth="1"/>
    <col min="8145" max="8145" width="14.5" style="10" customWidth="1"/>
    <col min="8146" max="8146" width="11" style="10" customWidth="1"/>
    <col min="8147" max="8147" width="14.375" style="10" customWidth="1"/>
    <col min="8148" max="8148" width="17.5" style="10" customWidth="1"/>
    <col min="8149" max="8149" width="15.5" style="10" customWidth="1"/>
    <col min="8150" max="8151" width="14.125" style="10" customWidth="1"/>
    <col min="8152" max="8152" width="15.375" style="10" customWidth="1"/>
    <col min="8153" max="8153" width="14.125" style="10" customWidth="1"/>
    <col min="8154" max="8154" width="12.5" style="10" customWidth="1"/>
    <col min="8155" max="8395" width="8.875" style="10"/>
    <col min="8396" max="8396" width="20.5" style="10" customWidth="1"/>
    <col min="8397" max="8397" width="24.625" style="10" customWidth="1"/>
    <col min="8398" max="8398" width="17.625" style="10" customWidth="1"/>
    <col min="8399" max="8399" width="12.5" style="10" customWidth="1"/>
    <col min="8400" max="8400" width="14.875" style="10" customWidth="1"/>
    <col min="8401" max="8401" width="14.5" style="10" customWidth="1"/>
    <col min="8402" max="8402" width="11" style="10" customWidth="1"/>
    <col min="8403" max="8403" width="14.375" style="10" customWidth="1"/>
    <col min="8404" max="8404" width="17.5" style="10" customWidth="1"/>
    <col min="8405" max="8405" width="15.5" style="10" customWidth="1"/>
    <col min="8406" max="8407" width="14.125" style="10" customWidth="1"/>
    <col min="8408" max="8408" width="15.375" style="10" customWidth="1"/>
    <col min="8409" max="8409" width="14.125" style="10" customWidth="1"/>
    <col min="8410" max="8410" width="12.5" style="10" customWidth="1"/>
    <col min="8411" max="8651" width="8.875" style="10"/>
    <col min="8652" max="8652" width="20.5" style="10" customWidth="1"/>
    <col min="8653" max="8653" width="24.625" style="10" customWidth="1"/>
    <col min="8654" max="8654" width="17.625" style="10" customWidth="1"/>
    <col min="8655" max="8655" width="12.5" style="10" customWidth="1"/>
    <col min="8656" max="8656" width="14.875" style="10" customWidth="1"/>
    <col min="8657" max="8657" width="14.5" style="10" customWidth="1"/>
    <col min="8658" max="8658" width="11" style="10" customWidth="1"/>
    <col min="8659" max="8659" width="14.375" style="10" customWidth="1"/>
    <col min="8660" max="8660" width="17.5" style="10" customWidth="1"/>
    <col min="8661" max="8661" width="15.5" style="10" customWidth="1"/>
    <col min="8662" max="8663" width="14.125" style="10" customWidth="1"/>
    <col min="8664" max="8664" width="15.375" style="10" customWidth="1"/>
    <col min="8665" max="8665" width="14.125" style="10" customWidth="1"/>
    <col min="8666" max="8666" width="12.5" style="10" customWidth="1"/>
    <col min="8667" max="8907" width="8.875" style="10"/>
    <col min="8908" max="8908" width="20.5" style="10" customWidth="1"/>
    <col min="8909" max="8909" width="24.625" style="10" customWidth="1"/>
    <col min="8910" max="8910" width="17.625" style="10" customWidth="1"/>
    <col min="8911" max="8911" width="12.5" style="10" customWidth="1"/>
    <col min="8912" max="8912" width="14.875" style="10" customWidth="1"/>
    <col min="8913" max="8913" width="14.5" style="10" customWidth="1"/>
    <col min="8914" max="8914" width="11" style="10" customWidth="1"/>
    <col min="8915" max="8915" width="14.375" style="10" customWidth="1"/>
    <col min="8916" max="8916" width="17.5" style="10" customWidth="1"/>
    <col min="8917" max="8917" width="15.5" style="10" customWidth="1"/>
    <col min="8918" max="8919" width="14.125" style="10" customWidth="1"/>
    <col min="8920" max="8920" width="15.375" style="10" customWidth="1"/>
    <col min="8921" max="8921" width="14.125" style="10" customWidth="1"/>
    <col min="8922" max="8922" width="12.5" style="10" customWidth="1"/>
    <col min="8923" max="9163" width="8.875" style="10"/>
    <col min="9164" max="9164" width="20.5" style="10" customWidth="1"/>
    <col min="9165" max="9165" width="24.625" style="10" customWidth="1"/>
    <col min="9166" max="9166" width="17.625" style="10" customWidth="1"/>
    <col min="9167" max="9167" width="12.5" style="10" customWidth="1"/>
    <col min="9168" max="9168" width="14.875" style="10" customWidth="1"/>
    <col min="9169" max="9169" width="14.5" style="10" customWidth="1"/>
    <col min="9170" max="9170" width="11" style="10" customWidth="1"/>
    <col min="9171" max="9171" width="14.375" style="10" customWidth="1"/>
    <col min="9172" max="9172" width="17.5" style="10" customWidth="1"/>
    <col min="9173" max="9173" width="15.5" style="10" customWidth="1"/>
    <col min="9174" max="9175" width="14.125" style="10" customWidth="1"/>
    <col min="9176" max="9176" width="15.375" style="10" customWidth="1"/>
    <col min="9177" max="9177" width="14.125" style="10" customWidth="1"/>
    <col min="9178" max="9178" width="12.5" style="10" customWidth="1"/>
    <col min="9179" max="9419" width="8.875" style="10"/>
    <col min="9420" max="9420" width="20.5" style="10" customWidth="1"/>
    <col min="9421" max="9421" width="24.625" style="10" customWidth="1"/>
    <col min="9422" max="9422" width="17.625" style="10" customWidth="1"/>
    <col min="9423" max="9423" width="12.5" style="10" customWidth="1"/>
    <col min="9424" max="9424" width="14.875" style="10" customWidth="1"/>
    <col min="9425" max="9425" width="14.5" style="10" customWidth="1"/>
    <col min="9426" max="9426" width="11" style="10" customWidth="1"/>
    <col min="9427" max="9427" width="14.375" style="10" customWidth="1"/>
    <col min="9428" max="9428" width="17.5" style="10" customWidth="1"/>
    <col min="9429" max="9429" width="15.5" style="10" customWidth="1"/>
    <col min="9430" max="9431" width="14.125" style="10" customWidth="1"/>
    <col min="9432" max="9432" width="15.375" style="10" customWidth="1"/>
    <col min="9433" max="9433" width="14.125" style="10" customWidth="1"/>
    <col min="9434" max="9434" width="12.5" style="10" customWidth="1"/>
    <col min="9435" max="9675" width="8.875" style="10"/>
    <col min="9676" max="9676" width="20.5" style="10" customWidth="1"/>
    <col min="9677" max="9677" width="24.625" style="10" customWidth="1"/>
    <col min="9678" max="9678" width="17.625" style="10" customWidth="1"/>
    <col min="9679" max="9679" width="12.5" style="10" customWidth="1"/>
    <col min="9680" max="9680" width="14.875" style="10" customWidth="1"/>
    <col min="9681" max="9681" width="14.5" style="10" customWidth="1"/>
    <col min="9682" max="9682" width="11" style="10" customWidth="1"/>
    <col min="9683" max="9683" width="14.375" style="10" customWidth="1"/>
    <col min="9684" max="9684" width="17.5" style="10" customWidth="1"/>
    <col min="9685" max="9685" width="15.5" style="10" customWidth="1"/>
    <col min="9686" max="9687" width="14.125" style="10" customWidth="1"/>
    <col min="9688" max="9688" width="15.375" style="10" customWidth="1"/>
    <col min="9689" max="9689" width="14.125" style="10" customWidth="1"/>
    <col min="9690" max="9690" width="12.5" style="10" customWidth="1"/>
    <col min="9691" max="9931" width="8.875" style="10"/>
    <col min="9932" max="9932" width="20.5" style="10" customWidth="1"/>
    <col min="9933" max="9933" width="24.625" style="10" customWidth="1"/>
    <col min="9934" max="9934" width="17.625" style="10" customWidth="1"/>
    <col min="9935" max="9935" width="12.5" style="10" customWidth="1"/>
    <col min="9936" max="9936" width="14.875" style="10" customWidth="1"/>
    <col min="9937" max="9937" width="14.5" style="10" customWidth="1"/>
    <col min="9938" max="9938" width="11" style="10" customWidth="1"/>
    <col min="9939" max="9939" width="14.375" style="10" customWidth="1"/>
    <col min="9940" max="9940" width="17.5" style="10" customWidth="1"/>
    <col min="9941" max="9941" width="15.5" style="10" customWidth="1"/>
    <col min="9942" max="9943" width="14.125" style="10" customWidth="1"/>
    <col min="9944" max="9944" width="15.375" style="10" customWidth="1"/>
    <col min="9945" max="9945" width="14.125" style="10" customWidth="1"/>
    <col min="9946" max="9946" width="12.5" style="10" customWidth="1"/>
    <col min="9947" max="10187" width="8.875" style="10"/>
    <col min="10188" max="10188" width="20.5" style="10" customWidth="1"/>
    <col min="10189" max="10189" width="24.625" style="10" customWidth="1"/>
    <col min="10190" max="10190" width="17.625" style="10" customWidth="1"/>
    <col min="10191" max="10191" width="12.5" style="10" customWidth="1"/>
    <col min="10192" max="10192" width="14.875" style="10" customWidth="1"/>
    <col min="10193" max="10193" width="14.5" style="10" customWidth="1"/>
    <col min="10194" max="10194" width="11" style="10" customWidth="1"/>
    <col min="10195" max="10195" width="14.375" style="10" customWidth="1"/>
    <col min="10196" max="10196" width="17.5" style="10" customWidth="1"/>
    <col min="10197" max="10197" width="15.5" style="10" customWidth="1"/>
    <col min="10198" max="10199" width="14.125" style="10" customWidth="1"/>
    <col min="10200" max="10200" width="15.375" style="10" customWidth="1"/>
    <col min="10201" max="10201" width="14.125" style="10" customWidth="1"/>
    <col min="10202" max="10202" width="12.5" style="10" customWidth="1"/>
    <col min="10203" max="10443" width="8.875" style="10"/>
    <col min="10444" max="10444" width="20.5" style="10" customWidth="1"/>
    <col min="10445" max="10445" width="24.625" style="10" customWidth="1"/>
    <col min="10446" max="10446" width="17.625" style="10" customWidth="1"/>
    <col min="10447" max="10447" width="12.5" style="10" customWidth="1"/>
    <col min="10448" max="10448" width="14.875" style="10" customWidth="1"/>
    <col min="10449" max="10449" width="14.5" style="10" customWidth="1"/>
    <col min="10450" max="10450" width="11" style="10" customWidth="1"/>
    <col min="10451" max="10451" width="14.375" style="10" customWidth="1"/>
    <col min="10452" max="10452" width="17.5" style="10" customWidth="1"/>
    <col min="10453" max="10453" width="15.5" style="10" customWidth="1"/>
    <col min="10454" max="10455" width="14.125" style="10" customWidth="1"/>
    <col min="10456" max="10456" width="15.375" style="10" customWidth="1"/>
    <col min="10457" max="10457" width="14.125" style="10" customWidth="1"/>
    <col min="10458" max="10458" width="12.5" style="10" customWidth="1"/>
    <col min="10459" max="10699" width="8.875" style="10"/>
    <col min="10700" max="10700" width="20.5" style="10" customWidth="1"/>
    <col min="10701" max="10701" width="24.625" style="10" customWidth="1"/>
    <col min="10702" max="10702" width="17.625" style="10" customWidth="1"/>
    <col min="10703" max="10703" width="12.5" style="10" customWidth="1"/>
    <col min="10704" max="10704" width="14.875" style="10" customWidth="1"/>
    <col min="10705" max="10705" width="14.5" style="10" customWidth="1"/>
    <col min="10706" max="10706" width="11" style="10" customWidth="1"/>
    <col min="10707" max="10707" width="14.375" style="10" customWidth="1"/>
    <col min="10708" max="10708" width="17.5" style="10" customWidth="1"/>
    <col min="10709" max="10709" width="15.5" style="10" customWidth="1"/>
    <col min="10710" max="10711" width="14.125" style="10" customWidth="1"/>
    <col min="10712" max="10712" width="15.375" style="10" customWidth="1"/>
    <col min="10713" max="10713" width="14.125" style="10" customWidth="1"/>
    <col min="10714" max="10714" width="12.5" style="10" customWidth="1"/>
    <col min="10715" max="10955" width="8.875" style="10"/>
    <col min="10956" max="10956" width="20.5" style="10" customWidth="1"/>
    <col min="10957" max="10957" width="24.625" style="10" customWidth="1"/>
    <col min="10958" max="10958" width="17.625" style="10" customWidth="1"/>
    <col min="10959" max="10959" width="12.5" style="10" customWidth="1"/>
    <col min="10960" max="10960" width="14.875" style="10" customWidth="1"/>
    <col min="10961" max="10961" width="14.5" style="10" customWidth="1"/>
    <col min="10962" max="10962" width="11" style="10" customWidth="1"/>
    <col min="10963" max="10963" width="14.375" style="10" customWidth="1"/>
    <col min="10964" max="10964" width="17.5" style="10" customWidth="1"/>
    <col min="10965" max="10965" width="15.5" style="10" customWidth="1"/>
    <col min="10966" max="10967" width="14.125" style="10" customWidth="1"/>
    <col min="10968" max="10968" width="15.375" style="10" customWidth="1"/>
    <col min="10969" max="10969" width="14.125" style="10" customWidth="1"/>
    <col min="10970" max="10970" width="12.5" style="10" customWidth="1"/>
    <col min="10971" max="11211" width="8.875" style="10"/>
    <col min="11212" max="11212" width="20.5" style="10" customWidth="1"/>
    <col min="11213" max="11213" width="24.625" style="10" customWidth="1"/>
    <col min="11214" max="11214" width="17.625" style="10" customWidth="1"/>
    <col min="11215" max="11215" width="12.5" style="10" customWidth="1"/>
    <col min="11216" max="11216" width="14.875" style="10" customWidth="1"/>
    <col min="11217" max="11217" width="14.5" style="10" customWidth="1"/>
    <col min="11218" max="11218" width="11" style="10" customWidth="1"/>
    <col min="11219" max="11219" width="14.375" style="10" customWidth="1"/>
    <col min="11220" max="11220" width="17.5" style="10" customWidth="1"/>
    <col min="11221" max="11221" width="15.5" style="10" customWidth="1"/>
    <col min="11222" max="11223" width="14.125" style="10" customWidth="1"/>
    <col min="11224" max="11224" width="15.375" style="10" customWidth="1"/>
    <col min="11225" max="11225" width="14.125" style="10" customWidth="1"/>
    <col min="11226" max="11226" width="12.5" style="10" customWidth="1"/>
    <col min="11227" max="11467" width="8.875" style="10"/>
    <col min="11468" max="11468" width="20.5" style="10" customWidth="1"/>
    <col min="11469" max="11469" width="24.625" style="10" customWidth="1"/>
    <col min="11470" max="11470" width="17.625" style="10" customWidth="1"/>
    <col min="11471" max="11471" width="12.5" style="10" customWidth="1"/>
    <col min="11472" max="11472" width="14.875" style="10" customWidth="1"/>
    <col min="11473" max="11473" width="14.5" style="10" customWidth="1"/>
    <col min="11474" max="11474" width="11" style="10" customWidth="1"/>
    <col min="11475" max="11475" width="14.375" style="10" customWidth="1"/>
    <col min="11476" max="11476" width="17.5" style="10" customWidth="1"/>
    <col min="11477" max="11477" width="15.5" style="10" customWidth="1"/>
    <col min="11478" max="11479" width="14.125" style="10" customWidth="1"/>
    <col min="11480" max="11480" width="15.375" style="10" customWidth="1"/>
    <col min="11481" max="11481" width="14.125" style="10" customWidth="1"/>
    <col min="11482" max="11482" width="12.5" style="10" customWidth="1"/>
    <col min="11483" max="11723" width="8.875" style="10"/>
    <col min="11724" max="11724" width="20.5" style="10" customWidth="1"/>
    <col min="11725" max="11725" width="24.625" style="10" customWidth="1"/>
    <col min="11726" max="11726" width="17.625" style="10" customWidth="1"/>
    <col min="11727" max="11727" width="12.5" style="10" customWidth="1"/>
    <col min="11728" max="11728" width="14.875" style="10" customWidth="1"/>
    <col min="11729" max="11729" width="14.5" style="10" customWidth="1"/>
    <col min="11730" max="11730" width="11" style="10" customWidth="1"/>
    <col min="11731" max="11731" width="14.375" style="10" customWidth="1"/>
    <col min="11732" max="11732" width="17.5" style="10" customWidth="1"/>
    <col min="11733" max="11733" width="15.5" style="10" customWidth="1"/>
    <col min="11734" max="11735" width="14.125" style="10" customWidth="1"/>
    <col min="11736" max="11736" width="15.375" style="10" customWidth="1"/>
    <col min="11737" max="11737" width="14.125" style="10" customWidth="1"/>
    <col min="11738" max="11738" width="12.5" style="10" customWidth="1"/>
    <col min="11739" max="11979" width="8.875" style="10"/>
    <col min="11980" max="11980" width="20.5" style="10" customWidth="1"/>
    <col min="11981" max="11981" width="24.625" style="10" customWidth="1"/>
    <col min="11982" max="11982" width="17.625" style="10" customWidth="1"/>
    <col min="11983" max="11983" width="12.5" style="10" customWidth="1"/>
    <col min="11984" max="11984" width="14.875" style="10" customWidth="1"/>
    <col min="11985" max="11985" width="14.5" style="10" customWidth="1"/>
    <col min="11986" max="11986" width="11" style="10" customWidth="1"/>
    <col min="11987" max="11987" width="14.375" style="10" customWidth="1"/>
    <col min="11988" max="11988" width="17.5" style="10" customWidth="1"/>
    <col min="11989" max="11989" width="15.5" style="10" customWidth="1"/>
    <col min="11990" max="11991" width="14.125" style="10" customWidth="1"/>
    <col min="11992" max="11992" width="15.375" style="10" customWidth="1"/>
    <col min="11993" max="11993" width="14.125" style="10" customWidth="1"/>
    <col min="11994" max="11994" width="12.5" style="10" customWidth="1"/>
    <col min="11995" max="12235" width="8.875" style="10"/>
    <col min="12236" max="12236" width="20.5" style="10" customWidth="1"/>
    <col min="12237" max="12237" width="24.625" style="10" customWidth="1"/>
    <col min="12238" max="12238" width="17.625" style="10" customWidth="1"/>
    <col min="12239" max="12239" width="12.5" style="10" customWidth="1"/>
    <col min="12240" max="12240" width="14.875" style="10" customWidth="1"/>
    <col min="12241" max="12241" width="14.5" style="10" customWidth="1"/>
    <col min="12242" max="12242" width="11" style="10" customWidth="1"/>
    <col min="12243" max="12243" width="14.375" style="10" customWidth="1"/>
    <col min="12244" max="12244" width="17.5" style="10" customWidth="1"/>
    <col min="12245" max="12245" width="15.5" style="10" customWidth="1"/>
    <col min="12246" max="12247" width="14.125" style="10" customWidth="1"/>
    <col min="12248" max="12248" width="15.375" style="10" customWidth="1"/>
    <col min="12249" max="12249" width="14.125" style="10" customWidth="1"/>
    <col min="12250" max="12250" width="12.5" style="10" customWidth="1"/>
    <col min="12251" max="12491" width="8.875" style="10"/>
    <col min="12492" max="12492" width="20.5" style="10" customWidth="1"/>
    <col min="12493" max="12493" width="24.625" style="10" customWidth="1"/>
    <col min="12494" max="12494" width="17.625" style="10" customWidth="1"/>
    <col min="12495" max="12495" width="12.5" style="10" customWidth="1"/>
    <col min="12496" max="12496" width="14.875" style="10" customWidth="1"/>
    <col min="12497" max="12497" width="14.5" style="10" customWidth="1"/>
    <col min="12498" max="12498" width="11" style="10" customWidth="1"/>
    <col min="12499" max="12499" width="14.375" style="10" customWidth="1"/>
    <col min="12500" max="12500" width="17.5" style="10" customWidth="1"/>
    <col min="12501" max="12501" width="15.5" style="10" customWidth="1"/>
    <col min="12502" max="12503" width="14.125" style="10" customWidth="1"/>
    <col min="12504" max="12504" width="15.375" style="10" customWidth="1"/>
    <col min="12505" max="12505" width="14.125" style="10" customWidth="1"/>
    <col min="12506" max="12506" width="12.5" style="10" customWidth="1"/>
    <col min="12507" max="12747" width="8.875" style="10"/>
    <col min="12748" max="12748" width="20.5" style="10" customWidth="1"/>
    <col min="12749" max="12749" width="24.625" style="10" customWidth="1"/>
    <col min="12750" max="12750" width="17.625" style="10" customWidth="1"/>
    <col min="12751" max="12751" width="12.5" style="10" customWidth="1"/>
    <col min="12752" max="12752" width="14.875" style="10" customWidth="1"/>
    <col min="12753" max="12753" width="14.5" style="10" customWidth="1"/>
    <col min="12754" max="12754" width="11" style="10" customWidth="1"/>
    <col min="12755" max="12755" width="14.375" style="10" customWidth="1"/>
    <col min="12756" max="12756" width="17.5" style="10" customWidth="1"/>
    <col min="12757" max="12757" width="15.5" style="10" customWidth="1"/>
    <col min="12758" max="12759" width="14.125" style="10" customWidth="1"/>
    <col min="12760" max="12760" width="15.375" style="10" customWidth="1"/>
    <col min="12761" max="12761" width="14.125" style="10" customWidth="1"/>
    <col min="12762" max="12762" width="12.5" style="10" customWidth="1"/>
    <col min="12763" max="13003" width="8.875" style="10"/>
    <col min="13004" max="13004" width="20.5" style="10" customWidth="1"/>
    <col min="13005" max="13005" width="24.625" style="10" customWidth="1"/>
    <col min="13006" max="13006" width="17.625" style="10" customWidth="1"/>
    <col min="13007" max="13007" width="12.5" style="10" customWidth="1"/>
    <col min="13008" max="13008" width="14.875" style="10" customWidth="1"/>
    <col min="13009" max="13009" width="14.5" style="10" customWidth="1"/>
    <col min="13010" max="13010" width="11" style="10" customWidth="1"/>
    <col min="13011" max="13011" width="14.375" style="10" customWidth="1"/>
    <col min="13012" max="13012" width="17.5" style="10" customWidth="1"/>
    <col min="13013" max="13013" width="15.5" style="10" customWidth="1"/>
    <col min="13014" max="13015" width="14.125" style="10" customWidth="1"/>
    <col min="13016" max="13016" width="15.375" style="10" customWidth="1"/>
    <col min="13017" max="13017" width="14.125" style="10" customWidth="1"/>
    <col min="13018" max="13018" width="12.5" style="10" customWidth="1"/>
    <col min="13019" max="13259" width="8.875" style="10"/>
    <col min="13260" max="13260" width="20.5" style="10" customWidth="1"/>
    <col min="13261" max="13261" width="24.625" style="10" customWidth="1"/>
    <col min="13262" max="13262" width="17.625" style="10" customWidth="1"/>
    <col min="13263" max="13263" width="12.5" style="10" customWidth="1"/>
    <col min="13264" max="13264" width="14.875" style="10" customWidth="1"/>
    <col min="13265" max="13265" width="14.5" style="10" customWidth="1"/>
    <col min="13266" max="13266" width="11" style="10" customWidth="1"/>
    <col min="13267" max="13267" width="14.375" style="10" customWidth="1"/>
    <col min="13268" max="13268" width="17.5" style="10" customWidth="1"/>
    <col min="13269" max="13269" width="15.5" style="10" customWidth="1"/>
    <col min="13270" max="13271" width="14.125" style="10" customWidth="1"/>
    <col min="13272" max="13272" width="15.375" style="10" customWidth="1"/>
    <col min="13273" max="13273" width="14.125" style="10" customWidth="1"/>
    <col min="13274" max="13274" width="12.5" style="10" customWidth="1"/>
    <col min="13275" max="13515" width="8.875" style="10"/>
    <col min="13516" max="13516" width="20.5" style="10" customWidth="1"/>
    <col min="13517" max="13517" width="24.625" style="10" customWidth="1"/>
    <col min="13518" max="13518" width="17.625" style="10" customWidth="1"/>
    <col min="13519" max="13519" width="12.5" style="10" customWidth="1"/>
    <col min="13520" max="13520" width="14.875" style="10" customWidth="1"/>
    <col min="13521" max="13521" width="14.5" style="10" customWidth="1"/>
    <col min="13522" max="13522" width="11" style="10" customWidth="1"/>
    <col min="13523" max="13523" width="14.375" style="10" customWidth="1"/>
    <col min="13524" max="13524" width="17.5" style="10" customWidth="1"/>
    <col min="13525" max="13525" width="15.5" style="10" customWidth="1"/>
    <col min="13526" max="13527" width="14.125" style="10" customWidth="1"/>
    <col min="13528" max="13528" width="15.375" style="10" customWidth="1"/>
    <col min="13529" max="13529" width="14.125" style="10" customWidth="1"/>
    <col min="13530" max="13530" width="12.5" style="10" customWidth="1"/>
    <col min="13531" max="13771" width="8.875" style="10"/>
    <col min="13772" max="13772" width="20.5" style="10" customWidth="1"/>
    <col min="13773" max="13773" width="24.625" style="10" customWidth="1"/>
    <col min="13774" max="13774" width="17.625" style="10" customWidth="1"/>
    <col min="13775" max="13775" width="12.5" style="10" customWidth="1"/>
    <col min="13776" max="13776" width="14.875" style="10" customWidth="1"/>
    <col min="13777" max="13777" width="14.5" style="10" customWidth="1"/>
    <col min="13778" max="13778" width="11" style="10" customWidth="1"/>
    <col min="13779" max="13779" width="14.375" style="10" customWidth="1"/>
    <col min="13780" max="13780" width="17.5" style="10" customWidth="1"/>
    <col min="13781" max="13781" width="15.5" style="10" customWidth="1"/>
    <col min="13782" max="13783" width="14.125" style="10" customWidth="1"/>
    <col min="13784" max="13784" width="15.375" style="10" customWidth="1"/>
    <col min="13785" max="13785" width="14.125" style="10" customWidth="1"/>
    <col min="13786" max="13786" width="12.5" style="10" customWidth="1"/>
    <col min="13787" max="14027" width="8.875" style="10"/>
    <col min="14028" max="14028" width="20.5" style="10" customWidth="1"/>
    <col min="14029" max="14029" width="24.625" style="10" customWidth="1"/>
    <col min="14030" max="14030" width="17.625" style="10" customWidth="1"/>
    <col min="14031" max="14031" width="12.5" style="10" customWidth="1"/>
    <col min="14032" max="14032" width="14.875" style="10" customWidth="1"/>
    <col min="14033" max="14033" width="14.5" style="10" customWidth="1"/>
    <col min="14034" max="14034" width="11" style="10" customWidth="1"/>
    <col min="14035" max="14035" width="14.375" style="10" customWidth="1"/>
    <col min="14036" max="14036" width="17.5" style="10" customWidth="1"/>
    <col min="14037" max="14037" width="15.5" style="10" customWidth="1"/>
    <col min="14038" max="14039" width="14.125" style="10" customWidth="1"/>
    <col min="14040" max="14040" width="15.375" style="10" customWidth="1"/>
    <col min="14041" max="14041" width="14.125" style="10" customWidth="1"/>
    <col min="14042" max="14042" width="12.5" style="10" customWidth="1"/>
    <col min="14043" max="14283" width="8.875" style="10"/>
    <col min="14284" max="14284" width="20.5" style="10" customWidth="1"/>
    <col min="14285" max="14285" width="24.625" style="10" customWidth="1"/>
    <col min="14286" max="14286" width="17.625" style="10" customWidth="1"/>
    <col min="14287" max="14287" width="12.5" style="10" customWidth="1"/>
    <col min="14288" max="14288" width="14.875" style="10" customWidth="1"/>
    <col min="14289" max="14289" width="14.5" style="10" customWidth="1"/>
    <col min="14290" max="14290" width="11" style="10" customWidth="1"/>
    <col min="14291" max="14291" width="14.375" style="10" customWidth="1"/>
    <col min="14292" max="14292" width="17.5" style="10" customWidth="1"/>
    <col min="14293" max="14293" width="15.5" style="10" customWidth="1"/>
    <col min="14294" max="14295" width="14.125" style="10" customWidth="1"/>
    <col min="14296" max="14296" width="15.375" style="10" customWidth="1"/>
    <col min="14297" max="14297" width="14.125" style="10" customWidth="1"/>
    <col min="14298" max="14298" width="12.5" style="10" customWidth="1"/>
    <col min="14299" max="14539" width="8.875" style="10"/>
    <col min="14540" max="14540" width="20.5" style="10" customWidth="1"/>
    <col min="14541" max="14541" width="24.625" style="10" customWidth="1"/>
    <col min="14542" max="14542" width="17.625" style="10" customWidth="1"/>
    <col min="14543" max="14543" width="12.5" style="10" customWidth="1"/>
    <col min="14544" max="14544" width="14.875" style="10" customWidth="1"/>
    <col min="14545" max="14545" width="14.5" style="10" customWidth="1"/>
    <col min="14546" max="14546" width="11" style="10" customWidth="1"/>
    <col min="14547" max="14547" width="14.375" style="10" customWidth="1"/>
    <col min="14548" max="14548" width="17.5" style="10" customWidth="1"/>
    <col min="14549" max="14549" width="15.5" style="10" customWidth="1"/>
    <col min="14550" max="14551" width="14.125" style="10" customWidth="1"/>
    <col min="14552" max="14552" width="15.375" style="10" customWidth="1"/>
    <col min="14553" max="14553" width="14.125" style="10" customWidth="1"/>
    <col min="14554" max="14554" width="12.5" style="10" customWidth="1"/>
    <col min="14555" max="14795" width="8.875" style="10"/>
    <col min="14796" max="14796" width="20.5" style="10" customWidth="1"/>
    <col min="14797" max="14797" width="24.625" style="10" customWidth="1"/>
    <col min="14798" max="14798" width="17.625" style="10" customWidth="1"/>
    <col min="14799" max="14799" width="12.5" style="10" customWidth="1"/>
    <col min="14800" max="14800" width="14.875" style="10" customWidth="1"/>
    <col min="14801" max="14801" width="14.5" style="10" customWidth="1"/>
    <col min="14802" max="14802" width="11" style="10" customWidth="1"/>
    <col min="14803" max="14803" width="14.375" style="10" customWidth="1"/>
    <col min="14804" max="14804" width="17.5" style="10" customWidth="1"/>
    <col min="14805" max="14805" width="15.5" style="10" customWidth="1"/>
    <col min="14806" max="14807" width="14.125" style="10" customWidth="1"/>
    <col min="14808" max="14808" width="15.375" style="10" customWidth="1"/>
    <col min="14809" max="14809" width="14.125" style="10" customWidth="1"/>
    <col min="14810" max="14810" width="12.5" style="10" customWidth="1"/>
    <col min="14811" max="15051" width="8.875" style="10"/>
    <col min="15052" max="15052" width="20.5" style="10" customWidth="1"/>
    <col min="15053" max="15053" width="24.625" style="10" customWidth="1"/>
    <col min="15054" max="15054" width="17.625" style="10" customWidth="1"/>
    <col min="15055" max="15055" width="12.5" style="10" customWidth="1"/>
    <col min="15056" max="15056" width="14.875" style="10" customWidth="1"/>
    <col min="15057" max="15057" width="14.5" style="10" customWidth="1"/>
    <col min="15058" max="15058" width="11" style="10" customWidth="1"/>
    <col min="15059" max="15059" width="14.375" style="10" customWidth="1"/>
    <col min="15060" max="15060" width="17.5" style="10" customWidth="1"/>
    <col min="15061" max="15061" width="15.5" style="10" customWidth="1"/>
    <col min="15062" max="15063" width="14.125" style="10" customWidth="1"/>
    <col min="15064" max="15064" width="15.375" style="10" customWidth="1"/>
    <col min="15065" max="15065" width="14.125" style="10" customWidth="1"/>
    <col min="15066" max="15066" width="12.5" style="10" customWidth="1"/>
    <col min="15067" max="15307" width="8.875" style="10"/>
    <col min="15308" max="15308" width="20.5" style="10" customWidth="1"/>
    <col min="15309" max="15309" width="24.625" style="10" customWidth="1"/>
    <col min="15310" max="15310" width="17.625" style="10" customWidth="1"/>
    <col min="15311" max="15311" width="12.5" style="10" customWidth="1"/>
    <col min="15312" max="15312" width="14.875" style="10" customWidth="1"/>
    <col min="15313" max="15313" width="14.5" style="10" customWidth="1"/>
    <col min="15314" max="15314" width="11" style="10" customWidth="1"/>
    <col min="15315" max="15315" width="14.375" style="10" customWidth="1"/>
    <col min="15316" max="15316" width="17.5" style="10" customWidth="1"/>
    <col min="15317" max="15317" width="15.5" style="10" customWidth="1"/>
    <col min="15318" max="15319" width="14.125" style="10" customWidth="1"/>
    <col min="15320" max="15320" width="15.375" style="10" customWidth="1"/>
    <col min="15321" max="15321" width="14.125" style="10" customWidth="1"/>
    <col min="15322" max="15322" width="12.5" style="10" customWidth="1"/>
    <col min="15323" max="15563" width="8.875" style="10"/>
    <col min="15564" max="15564" width="20.5" style="10" customWidth="1"/>
    <col min="15565" max="15565" width="24.625" style="10" customWidth="1"/>
    <col min="15566" max="15566" width="17.625" style="10" customWidth="1"/>
    <col min="15567" max="15567" width="12.5" style="10" customWidth="1"/>
    <col min="15568" max="15568" width="14.875" style="10" customWidth="1"/>
    <col min="15569" max="15569" width="14.5" style="10" customWidth="1"/>
    <col min="15570" max="15570" width="11" style="10" customWidth="1"/>
    <col min="15571" max="15571" width="14.375" style="10" customWidth="1"/>
    <col min="15572" max="15572" width="17.5" style="10" customWidth="1"/>
    <col min="15573" max="15573" width="15.5" style="10" customWidth="1"/>
    <col min="15574" max="15575" width="14.125" style="10" customWidth="1"/>
    <col min="15576" max="15576" width="15.375" style="10" customWidth="1"/>
    <col min="15577" max="15577" width="14.125" style="10" customWidth="1"/>
    <col min="15578" max="15578" width="12.5" style="10" customWidth="1"/>
    <col min="15579" max="15819" width="8.875" style="10"/>
    <col min="15820" max="15820" width="20.5" style="10" customWidth="1"/>
    <col min="15821" max="15821" width="24.625" style="10" customWidth="1"/>
    <col min="15822" max="15822" width="17.625" style="10" customWidth="1"/>
    <col min="15823" max="15823" width="12.5" style="10" customWidth="1"/>
    <col min="15824" max="15824" width="14.875" style="10" customWidth="1"/>
    <col min="15825" max="15825" width="14.5" style="10" customWidth="1"/>
    <col min="15826" max="15826" width="11" style="10" customWidth="1"/>
    <col min="15827" max="15827" width="14.375" style="10" customWidth="1"/>
    <col min="15828" max="15828" width="17.5" style="10" customWidth="1"/>
    <col min="15829" max="15829" width="15.5" style="10" customWidth="1"/>
    <col min="15830" max="15831" width="14.125" style="10" customWidth="1"/>
    <col min="15832" max="15832" width="15.375" style="10" customWidth="1"/>
    <col min="15833" max="15833" width="14.125" style="10" customWidth="1"/>
    <col min="15834" max="15834" width="12.5" style="10" customWidth="1"/>
    <col min="15835" max="16075" width="8.875" style="10"/>
    <col min="16076" max="16076" width="20.5" style="10" customWidth="1"/>
    <col min="16077" max="16077" width="24.625" style="10" customWidth="1"/>
    <col min="16078" max="16078" width="17.625" style="10" customWidth="1"/>
    <col min="16079" max="16079" width="12.5" style="10" customWidth="1"/>
    <col min="16080" max="16080" width="14.875" style="10" customWidth="1"/>
    <col min="16081" max="16081" width="14.5" style="10" customWidth="1"/>
    <col min="16082" max="16082" width="11" style="10" customWidth="1"/>
    <col min="16083" max="16083" width="14.375" style="10" customWidth="1"/>
    <col min="16084" max="16084" width="17.5" style="10" customWidth="1"/>
    <col min="16085" max="16085" width="15.5" style="10" customWidth="1"/>
    <col min="16086" max="16087" width="14.125" style="10" customWidth="1"/>
    <col min="16088" max="16088" width="15.375" style="10" customWidth="1"/>
    <col min="16089" max="16089" width="14.125" style="10" customWidth="1"/>
    <col min="16090" max="16090" width="12.5" style="10" customWidth="1"/>
    <col min="16091" max="16369" width="8.875" style="10"/>
    <col min="16370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263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3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7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39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17</v>
      </c>
      <c r="M5" s="40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1095776.96</v>
      </c>
      <c r="I6" s="22"/>
      <c r="J6" s="22"/>
      <c r="K6" s="22"/>
      <c r="L6" s="25" t="s">
        <v>19</v>
      </c>
      <c r="M6" s="24" t="s">
        <v>19</v>
      </c>
    </row>
    <row r="7" s="3" customFormat="1" ht="33.75" customHeight="1" spans="1:13">
      <c r="A7" s="26" t="s">
        <v>20</v>
      </c>
      <c r="B7" s="26"/>
      <c r="C7" s="26"/>
      <c r="D7" s="27">
        <f>SUM(D8:D26)</f>
        <v>676</v>
      </c>
      <c r="E7" s="27">
        <f>SUM(E8:E26)</f>
        <v>34243.03</v>
      </c>
      <c r="F7" s="28">
        <f>SUM(F8:F26)</f>
        <v>42803787.5</v>
      </c>
      <c r="G7" s="28">
        <f t="shared" ref="G7:L7" si="0">SUM(G8:G26)</f>
        <v>1369721.2</v>
      </c>
      <c r="H7" s="28">
        <f t="shared" si="0"/>
        <v>479402.42</v>
      </c>
      <c r="I7" s="28">
        <f t="shared" si="0"/>
        <v>410916.36</v>
      </c>
      <c r="J7" s="28">
        <f t="shared" si="0"/>
        <v>102729.09</v>
      </c>
      <c r="K7" s="28">
        <f t="shared" si="0"/>
        <v>102729.09</v>
      </c>
      <c r="L7" s="28">
        <f t="shared" si="0"/>
        <v>273944.24</v>
      </c>
      <c r="M7" s="24" t="s">
        <v>19</v>
      </c>
    </row>
    <row r="8" s="5" customFormat="1" ht="51" customHeight="1" spans="1:13">
      <c r="A8" s="29" t="str">
        <f t="shared" ref="A8:A25" si="1">MID(B8,7,7)</f>
        <v>曹厚经济联合社</v>
      </c>
      <c r="B8" s="29" t="s">
        <v>264</v>
      </c>
      <c r="C8" s="29" t="s">
        <v>265</v>
      </c>
      <c r="D8" s="29">
        <v>38</v>
      </c>
      <c r="E8" s="30">
        <v>1563.35</v>
      </c>
      <c r="F8" s="30">
        <v>1954187.5</v>
      </c>
      <c r="G8" s="30">
        <v>62534</v>
      </c>
      <c r="H8" s="30">
        <v>21886.9</v>
      </c>
      <c r="I8" s="30">
        <v>18760.2</v>
      </c>
      <c r="J8" s="31">
        <v>4690.05</v>
      </c>
      <c r="K8" s="31">
        <v>4690.05</v>
      </c>
      <c r="L8" s="32">
        <v>12506.8</v>
      </c>
      <c r="M8" s="32" t="s">
        <v>19</v>
      </c>
    </row>
    <row r="9" s="5" customFormat="1" ht="51" customHeight="1" spans="1:13">
      <c r="A9" s="29" t="str">
        <f t="shared" si="1"/>
        <v>六福经济联合社</v>
      </c>
      <c r="B9" s="29" t="s">
        <v>266</v>
      </c>
      <c r="C9" s="29" t="s">
        <v>267</v>
      </c>
      <c r="D9" s="29">
        <v>25</v>
      </c>
      <c r="E9" s="30">
        <v>639.56</v>
      </c>
      <c r="F9" s="30">
        <v>799450</v>
      </c>
      <c r="G9" s="30">
        <v>25582.4</v>
      </c>
      <c r="H9" s="30">
        <v>8953.84</v>
      </c>
      <c r="I9" s="30">
        <v>7674.72</v>
      </c>
      <c r="J9" s="31">
        <v>1918.68</v>
      </c>
      <c r="K9" s="31">
        <v>1918.68</v>
      </c>
      <c r="L9" s="32">
        <v>5116.48</v>
      </c>
      <c r="M9" s="32" t="s">
        <v>19</v>
      </c>
    </row>
    <row r="10" s="5" customFormat="1" ht="51" customHeight="1" spans="1:13">
      <c r="A10" s="29" t="str">
        <f t="shared" si="1"/>
        <v>那洲经济联合社</v>
      </c>
      <c r="B10" s="29" t="s">
        <v>268</v>
      </c>
      <c r="C10" s="29" t="s">
        <v>269</v>
      </c>
      <c r="D10" s="29">
        <v>74</v>
      </c>
      <c r="E10" s="30">
        <v>3561.4</v>
      </c>
      <c r="F10" s="30">
        <v>4451750</v>
      </c>
      <c r="G10" s="30">
        <v>142456</v>
      </c>
      <c r="H10" s="30">
        <v>49859.6</v>
      </c>
      <c r="I10" s="30">
        <v>42736.8</v>
      </c>
      <c r="J10" s="31">
        <v>10684.2</v>
      </c>
      <c r="K10" s="31">
        <v>10684.2</v>
      </c>
      <c r="L10" s="32">
        <v>28491.2</v>
      </c>
      <c r="M10" s="32" t="s">
        <v>19</v>
      </c>
    </row>
    <row r="11" s="5" customFormat="1" ht="51" customHeight="1" spans="1:13">
      <c r="A11" s="29" t="str">
        <f t="shared" si="1"/>
        <v>莲洲经济联合社</v>
      </c>
      <c r="B11" s="29" t="s">
        <v>270</v>
      </c>
      <c r="C11" s="29" t="s">
        <v>271</v>
      </c>
      <c r="D11" s="29">
        <v>26</v>
      </c>
      <c r="E11" s="30">
        <v>1003.3</v>
      </c>
      <c r="F11" s="30">
        <v>1254125</v>
      </c>
      <c r="G11" s="30">
        <v>40132</v>
      </c>
      <c r="H11" s="30">
        <v>14046.2</v>
      </c>
      <c r="I11" s="30">
        <v>12039.6</v>
      </c>
      <c r="J11" s="31">
        <v>3009.9</v>
      </c>
      <c r="K11" s="31">
        <v>3009.9</v>
      </c>
      <c r="L11" s="32">
        <v>8026.4</v>
      </c>
      <c r="M11" s="32" t="s">
        <v>19</v>
      </c>
    </row>
    <row r="12" s="5" customFormat="1" ht="51" customHeight="1" spans="1:13">
      <c r="A12" s="29" t="str">
        <f t="shared" si="1"/>
        <v>中礼经济联合社</v>
      </c>
      <c r="B12" s="29" t="s">
        <v>272</v>
      </c>
      <c r="C12" s="29" t="s">
        <v>273</v>
      </c>
      <c r="D12" s="29">
        <v>42</v>
      </c>
      <c r="E12" s="30">
        <v>1988.6</v>
      </c>
      <c r="F12" s="30">
        <v>2485750</v>
      </c>
      <c r="G12" s="30">
        <v>79544</v>
      </c>
      <c r="H12" s="30">
        <v>27840.4</v>
      </c>
      <c r="I12" s="30">
        <v>23863.2</v>
      </c>
      <c r="J12" s="31">
        <v>5965.8</v>
      </c>
      <c r="K12" s="31">
        <v>5965.8</v>
      </c>
      <c r="L12" s="32">
        <v>15908.8</v>
      </c>
      <c r="M12" s="32" t="s">
        <v>19</v>
      </c>
    </row>
    <row r="13" s="5" customFormat="1" ht="51" customHeight="1" spans="1:13">
      <c r="A13" s="29" t="str">
        <f t="shared" si="1"/>
        <v>五福经济联合社</v>
      </c>
      <c r="B13" s="29" t="s">
        <v>274</v>
      </c>
      <c r="C13" s="29" t="s">
        <v>275</v>
      </c>
      <c r="D13" s="29">
        <v>25</v>
      </c>
      <c r="E13" s="30">
        <v>1378.2</v>
      </c>
      <c r="F13" s="30">
        <v>1722750</v>
      </c>
      <c r="G13" s="30">
        <v>55128</v>
      </c>
      <c r="H13" s="30">
        <v>19294.8</v>
      </c>
      <c r="I13" s="30">
        <v>16538.4</v>
      </c>
      <c r="J13" s="31">
        <v>4134.6</v>
      </c>
      <c r="K13" s="31">
        <v>4134.6</v>
      </c>
      <c r="L13" s="32">
        <v>11025.6</v>
      </c>
      <c r="M13" s="32" t="s">
        <v>19</v>
      </c>
    </row>
    <row r="14" s="5" customFormat="1" ht="55" customHeight="1" spans="1:13">
      <c r="A14" s="29" t="str">
        <f t="shared" si="1"/>
        <v>唐美经济联合社</v>
      </c>
      <c r="B14" s="29" t="s">
        <v>276</v>
      </c>
      <c r="C14" s="29" t="s">
        <v>277</v>
      </c>
      <c r="D14" s="29">
        <v>33</v>
      </c>
      <c r="E14" s="30">
        <v>1027.8</v>
      </c>
      <c r="F14" s="30">
        <v>1284750</v>
      </c>
      <c r="G14" s="30">
        <v>41112</v>
      </c>
      <c r="H14" s="30">
        <v>14389.2</v>
      </c>
      <c r="I14" s="30">
        <v>12333.6</v>
      </c>
      <c r="J14" s="31">
        <v>3083.4</v>
      </c>
      <c r="K14" s="31">
        <v>3083.4</v>
      </c>
      <c r="L14" s="32">
        <v>8222.4</v>
      </c>
      <c r="M14" s="32" t="s">
        <v>19</v>
      </c>
    </row>
    <row r="15" s="5" customFormat="1" ht="48" customHeight="1" spans="1:13">
      <c r="A15" s="29" t="str">
        <f t="shared" si="1"/>
        <v>大湾经济联合社</v>
      </c>
      <c r="B15" s="29" t="s">
        <v>278</v>
      </c>
      <c r="C15" s="29" t="s">
        <v>279</v>
      </c>
      <c r="D15" s="29">
        <v>37</v>
      </c>
      <c r="E15" s="30">
        <v>926.55</v>
      </c>
      <c r="F15" s="30">
        <v>1158187.5</v>
      </c>
      <c r="G15" s="30">
        <v>37062</v>
      </c>
      <c r="H15" s="30">
        <v>12971.7</v>
      </c>
      <c r="I15" s="30">
        <v>11118.6</v>
      </c>
      <c r="J15" s="31">
        <v>2779.65</v>
      </c>
      <c r="K15" s="31">
        <v>2779.65</v>
      </c>
      <c r="L15" s="32">
        <v>7412.4</v>
      </c>
      <c r="M15" s="32" t="s">
        <v>19</v>
      </c>
    </row>
    <row r="16" s="5" customFormat="1" ht="44" customHeight="1" spans="1:13">
      <c r="A16" s="29" t="str">
        <f t="shared" si="1"/>
        <v>西栅经济联合社</v>
      </c>
      <c r="B16" s="29" t="s">
        <v>280</v>
      </c>
      <c r="C16" s="29" t="s">
        <v>281</v>
      </c>
      <c r="D16" s="29">
        <v>31</v>
      </c>
      <c r="E16" s="30">
        <v>1117.5</v>
      </c>
      <c r="F16" s="30">
        <v>1396875</v>
      </c>
      <c r="G16" s="30">
        <v>44700</v>
      </c>
      <c r="H16" s="30">
        <v>15645</v>
      </c>
      <c r="I16" s="30">
        <v>13410</v>
      </c>
      <c r="J16" s="31">
        <v>3352.5</v>
      </c>
      <c r="K16" s="31">
        <v>3352.5</v>
      </c>
      <c r="L16" s="32">
        <v>8940</v>
      </c>
      <c r="M16" s="32" t="s">
        <v>19</v>
      </c>
    </row>
    <row r="17" s="5" customFormat="1" ht="44" customHeight="1" spans="1:13">
      <c r="A17" s="29" t="str">
        <f t="shared" si="1"/>
        <v>横江经济联合社</v>
      </c>
      <c r="B17" s="29" t="s">
        <v>282</v>
      </c>
      <c r="C17" s="29" t="s">
        <v>283</v>
      </c>
      <c r="D17" s="29">
        <v>46</v>
      </c>
      <c r="E17" s="30">
        <v>2956.46</v>
      </c>
      <c r="F17" s="30">
        <v>3695575</v>
      </c>
      <c r="G17" s="30">
        <v>118258.4</v>
      </c>
      <c r="H17" s="30">
        <v>41390.44</v>
      </c>
      <c r="I17" s="30">
        <v>35477.52</v>
      </c>
      <c r="J17" s="31">
        <v>8869.38</v>
      </c>
      <c r="K17" s="31">
        <v>8869.38</v>
      </c>
      <c r="L17" s="32">
        <v>23651.68</v>
      </c>
      <c r="M17" s="32" t="s">
        <v>19</v>
      </c>
    </row>
    <row r="18" s="5" customFormat="1" ht="46" customHeight="1" spans="1:13">
      <c r="A18" s="29" t="str">
        <f t="shared" si="1"/>
        <v>田稠村民委员会</v>
      </c>
      <c r="B18" s="29" t="s">
        <v>284</v>
      </c>
      <c r="C18" s="29" t="s">
        <v>285</v>
      </c>
      <c r="D18" s="29">
        <v>68</v>
      </c>
      <c r="E18" s="30">
        <v>2862.1</v>
      </c>
      <c r="F18" s="30">
        <v>3577625</v>
      </c>
      <c r="G18" s="30">
        <v>114484</v>
      </c>
      <c r="H18" s="30">
        <v>40069.4</v>
      </c>
      <c r="I18" s="30">
        <v>34345.2</v>
      </c>
      <c r="J18" s="31">
        <v>8586.3</v>
      </c>
      <c r="K18" s="31">
        <v>8586.3</v>
      </c>
      <c r="L18" s="32">
        <v>22896.8</v>
      </c>
      <c r="M18" s="32" t="s">
        <v>19</v>
      </c>
    </row>
    <row r="19" s="5" customFormat="1" ht="44" customHeight="1" spans="1:13">
      <c r="A19" s="29" t="str">
        <f t="shared" si="1"/>
        <v>安南经济联合社</v>
      </c>
      <c r="B19" s="29" t="s">
        <v>286</v>
      </c>
      <c r="C19" s="29" t="s">
        <v>287</v>
      </c>
      <c r="D19" s="29">
        <v>69</v>
      </c>
      <c r="E19" s="30">
        <v>2658.7</v>
      </c>
      <c r="F19" s="30">
        <v>3323375</v>
      </c>
      <c r="G19" s="30">
        <v>106348</v>
      </c>
      <c r="H19" s="30">
        <v>37221.8</v>
      </c>
      <c r="I19" s="30">
        <v>31904.4</v>
      </c>
      <c r="J19" s="31">
        <v>7976.1</v>
      </c>
      <c r="K19" s="31">
        <v>7976.1</v>
      </c>
      <c r="L19" s="32">
        <v>21269.6</v>
      </c>
      <c r="M19" s="32" t="s">
        <v>19</v>
      </c>
    </row>
    <row r="20" s="5" customFormat="1" ht="49" customHeight="1" spans="1:13">
      <c r="A20" s="29" t="str">
        <f t="shared" si="1"/>
        <v>其乐经济联合社</v>
      </c>
      <c r="B20" s="29" t="s">
        <v>288</v>
      </c>
      <c r="C20" s="29" t="s">
        <v>289</v>
      </c>
      <c r="D20" s="29">
        <v>13</v>
      </c>
      <c r="E20" s="30">
        <v>1262.05</v>
      </c>
      <c r="F20" s="30">
        <v>1577562.5</v>
      </c>
      <c r="G20" s="30">
        <v>50482</v>
      </c>
      <c r="H20" s="30">
        <v>17668.7</v>
      </c>
      <c r="I20" s="30">
        <v>15144.6</v>
      </c>
      <c r="J20" s="31">
        <v>3786.15</v>
      </c>
      <c r="K20" s="31">
        <v>3786.15</v>
      </c>
      <c r="L20" s="32">
        <v>10096.4</v>
      </c>
      <c r="M20" s="32" t="s">
        <v>19</v>
      </c>
    </row>
    <row r="21" s="5" customFormat="1" ht="45" customHeight="1" spans="1:13">
      <c r="A21" s="33" t="str">
        <f t="shared" si="1"/>
        <v>墩头经济联合社</v>
      </c>
      <c r="B21" s="29" t="s">
        <v>290</v>
      </c>
      <c r="C21" s="29" t="s">
        <v>291</v>
      </c>
      <c r="D21" s="29">
        <v>22</v>
      </c>
      <c r="E21" s="30">
        <v>2121.7</v>
      </c>
      <c r="F21" s="30">
        <v>2652125</v>
      </c>
      <c r="G21" s="30">
        <v>84868</v>
      </c>
      <c r="H21" s="30">
        <v>29703.8</v>
      </c>
      <c r="I21" s="30">
        <v>25460.4</v>
      </c>
      <c r="J21" s="31">
        <v>6365.1</v>
      </c>
      <c r="K21" s="31">
        <v>6365.1</v>
      </c>
      <c r="L21" s="32">
        <v>16973.6</v>
      </c>
      <c r="M21" s="32" t="s">
        <v>19</v>
      </c>
    </row>
    <row r="22" s="5" customFormat="1" ht="50" customHeight="1" spans="1:13">
      <c r="A22" s="29" t="str">
        <f t="shared" si="1"/>
        <v>秀墩经济联合社</v>
      </c>
      <c r="B22" s="29" t="s">
        <v>292</v>
      </c>
      <c r="C22" s="29" t="s">
        <v>293</v>
      </c>
      <c r="D22" s="29">
        <v>18</v>
      </c>
      <c r="E22" s="30">
        <v>1070.9</v>
      </c>
      <c r="F22" s="30">
        <v>1338625</v>
      </c>
      <c r="G22" s="30">
        <v>42836</v>
      </c>
      <c r="H22" s="30">
        <v>14992.6</v>
      </c>
      <c r="I22" s="30">
        <v>12850.8</v>
      </c>
      <c r="J22" s="31">
        <v>3212.7</v>
      </c>
      <c r="K22" s="31">
        <v>3212.7</v>
      </c>
      <c r="L22" s="32">
        <v>8567.2</v>
      </c>
      <c r="M22" s="32" t="s">
        <v>19</v>
      </c>
    </row>
    <row r="23" s="5" customFormat="1" ht="47" customHeight="1" spans="1:13">
      <c r="A23" s="29" t="str">
        <f t="shared" si="1"/>
        <v>西乔经济联合社</v>
      </c>
      <c r="B23" s="29" t="s">
        <v>294</v>
      </c>
      <c r="C23" s="29" t="s">
        <v>295</v>
      </c>
      <c r="D23" s="29">
        <v>33</v>
      </c>
      <c r="E23" s="30">
        <v>1758.16</v>
      </c>
      <c r="F23" s="30">
        <v>2197700</v>
      </c>
      <c r="G23" s="30">
        <v>70326.4</v>
      </c>
      <c r="H23" s="30">
        <v>24614.24</v>
      </c>
      <c r="I23" s="30">
        <v>21097.92</v>
      </c>
      <c r="J23" s="31">
        <v>5274.48</v>
      </c>
      <c r="K23" s="31">
        <v>5274.48</v>
      </c>
      <c r="L23" s="32">
        <v>14065.28</v>
      </c>
      <c r="M23" s="32" t="s">
        <v>19</v>
      </c>
    </row>
    <row r="24" s="5" customFormat="1" ht="54" customHeight="1" spans="1:13">
      <c r="A24" s="29" t="str">
        <f t="shared" si="1"/>
        <v>浮石经济联合社</v>
      </c>
      <c r="B24" s="29" t="s">
        <v>296</v>
      </c>
      <c r="C24" s="29" t="s">
        <v>297</v>
      </c>
      <c r="D24" s="29">
        <v>51</v>
      </c>
      <c r="E24" s="30">
        <v>4117.4</v>
      </c>
      <c r="F24" s="30">
        <v>5146750</v>
      </c>
      <c r="G24" s="30">
        <v>164696</v>
      </c>
      <c r="H24" s="30">
        <v>57643.6</v>
      </c>
      <c r="I24" s="30">
        <v>49408.8</v>
      </c>
      <c r="J24" s="31">
        <v>12352.2</v>
      </c>
      <c r="K24" s="31">
        <v>12352.2</v>
      </c>
      <c r="L24" s="32">
        <v>32939.2</v>
      </c>
      <c r="M24" s="32" t="s">
        <v>19</v>
      </c>
    </row>
    <row r="25" s="5" customFormat="1" ht="52" customHeight="1" spans="1:13">
      <c r="A25" s="29" t="str">
        <f t="shared" si="1"/>
        <v>福场经济联合社</v>
      </c>
      <c r="B25" s="29" t="s">
        <v>298</v>
      </c>
      <c r="C25" s="29" t="s">
        <v>299</v>
      </c>
      <c r="D25" s="29">
        <v>24</v>
      </c>
      <c r="E25" s="30">
        <v>1979.3</v>
      </c>
      <c r="F25" s="30">
        <v>2474125</v>
      </c>
      <c r="G25" s="30">
        <v>79172</v>
      </c>
      <c r="H25" s="30">
        <v>27710.2</v>
      </c>
      <c r="I25" s="30">
        <v>23751.6</v>
      </c>
      <c r="J25" s="31">
        <v>5937.9</v>
      </c>
      <c r="K25" s="31">
        <v>5937.9</v>
      </c>
      <c r="L25" s="32">
        <v>15834.4</v>
      </c>
      <c r="M25" s="32" t="s">
        <v>19</v>
      </c>
    </row>
    <row r="26" s="5" customFormat="1" ht="52" customHeight="1" spans="1:13">
      <c r="A26" s="29" t="s">
        <v>300</v>
      </c>
      <c r="B26" s="29" t="s">
        <v>301</v>
      </c>
      <c r="C26" s="29" t="s">
        <v>302</v>
      </c>
      <c r="D26" s="29">
        <v>1</v>
      </c>
      <c r="E26" s="30">
        <v>250</v>
      </c>
      <c r="F26" s="30">
        <v>312500</v>
      </c>
      <c r="G26" s="30">
        <v>10000</v>
      </c>
      <c r="H26" s="30">
        <v>3500</v>
      </c>
      <c r="I26" s="30">
        <v>3000</v>
      </c>
      <c r="J26" s="31">
        <v>750</v>
      </c>
      <c r="K26" s="31">
        <v>750</v>
      </c>
      <c r="L26" s="32">
        <v>2000</v>
      </c>
      <c r="M26" s="32" t="s">
        <v>19</v>
      </c>
    </row>
    <row r="27" s="3" customFormat="1" ht="98" customHeight="1" spans="1:13">
      <c r="A27" s="34" t="s">
        <v>61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="6" customFormat="1" spans="1:13">
      <c r="D28" s="35"/>
      <c r="F28" s="35"/>
      <c r="L28" s="36"/>
    </row>
    <row r="29" s="6" customFormat="1" spans="1:13">
      <c r="D29" s="35"/>
      <c r="F29" s="35"/>
    </row>
    <row r="35" spans="1:11">
      <c r="A35" s="37"/>
      <c r="B35" s="37"/>
      <c r="C35" s="38"/>
      <c r="D35" s="37"/>
      <c r="E35" s="37"/>
      <c r="F35" s="37"/>
      <c r="G35" s="37"/>
      <c r="H35" s="37"/>
      <c r="I35" s="37"/>
      <c r="J35" s="37"/>
      <c r="K35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7:M27"/>
    <mergeCell ref="A35:K35"/>
    <mergeCell ref="A4:A5"/>
    <mergeCell ref="B4:B5"/>
    <mergeCell ref="C4:C5"/>
    <mergeCell ref="D4:D5"/>
    <mergeCell ref="E4:E5"/>
    <mergeCell ref="F4:F5"/>
    <mergeCell ref="G4:G5"/>
    <mergeCell ref="M4:M5"/>
  </mergeCells>
  <printOptions horizontalCentered="1"/>
  <pageMargins left="0" right="0" top="0.196527777777778" bottom="0" header="0.314583333333333" footer="0.314583333333333"/>
  <pageSetup paperSize="9" scale="38" orientation="landscape" horizontalDpi="600"/>
  <headerFooter/>
  <ignoredErrors>
    <ignoredError sqref="F8:L26 B8:B25" emptyCellReferenc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zoomScale="70" zoomScaleNormal="70" workbookViewId="0">
      <selection activeCell="G1" sqref="E$1:E$1048576 G$1:G$1048576"/>
    </sheetView>
  </sheetViews>
  <sheetFormatPr defaultColWidth="9" defaultRowHeight="19.5"/>
  <cols>
    <col min="1" max="1" width="21.6" style="7" customWidth="1"/>
    <col min="2" max="2" width="32.375" style="7" customWidth="1"/>
    <col min="3" max="3" width="36.875" style="8" customWidth="1"/>
    <col min="4" max="4" width="13.5583333333333" style="9" customWidth="1"/>
    <col min="5" max="5" width="17.875" style="10" customWidth="1"/>
    <col min="6" max="6" width="23.75" style="9" customWidth="1"/>
    <col min="7" max="7" width="20.625" style="10" customWidth="1"/>
    <col min="8" max="8" width="18.5" style="10" customWidth="1"/>
    <col min="9" max="9" width="20" style="10" customWidth="1"/>
    <col min="10" max="10" width="21" style="10" customWidth="1"/>
    <col min="11" max="11" width="19.375" style="10" customWidth="1"/>
    <col min="12" max="12" width="15.175" style="10" customWidth="1"/>
    <col min="13" max="13" width="11.25" style="10" customWidth="1"/>
    <col min="14" max="199" width="8.875" style="10"/>
    <col min="200" max="200" width="20.5" style="10" customWidth="1"/>
    <col min="201" max="201" width="24.625" style="10" customWidth="1"/>
    <col min="202" max="202" width="17.625" style="10" customWidth="1"/>
    <col min="203" max="203" width="12.5" style="10" customWidth="1"/>
    <col min="204" max="204" width="14.875" style="10" customWidth="1"/>
    <col min="205" max="205" width="14.5" style="10" customWidth="1"/>
    <col min="206" max="206" width="11" style="10" customWidth="1"/>
    <col min="207" max="207" width="14.375" style="10" customWidth="1"/>
    <col min="208" max="208" width="17.5" style="10" customWidth="1"/>
    <col min="209" max="209" width="15.5" style="10" customWidth="1"/>
    <col min="210" max="211" width="14.125" style="10" customWidth="1"/>
    <col min="212" max="212" width="15.375" style="10" customWidth="1"/>
    <col min="213" max="213" width="14.125" style="10" customWidth="1"/>
    <col min="214" max="214" width="12.5" style="10" customWidth="1"/>
    <col min="215" max="455" width="8.875" style="10"/>
    <col min="456" max="456" width="20.5" style="10" customWidth="1"/>
    <col min="457" max="457" width="24.625" style="10" customWidth="1"/>
    <col min="458" max="458" width="17.625" style="10" customWidth="1"/>
    <col min="459" max="459" width="12.5" style="10" customWidth="1"/>
    <col min="460" max="460" width="14.875" style="10" customWidth="1"/>
    <col min="461" max="461" width="14.5" style="10" customWidth="1"/>
    <col min="462" max="462" width="11" style="10" customWidth="1"/>
    <col min="463" max="463" width="14.375" style="10" customWidth="1"/>
    <col min="464" max="464" width="17.5" style="10" customWidth="1"/>
    <col min="465" max="465" width="15.5" style="10" customWidth="1"/>
    <col min="466" max="467" width="14.125" style="10" customWidth="1"/>
    <col min="468" max="468" width="15.375" style="10" customWidth="1"/>
    <col min="469" max="469" width="14.125" style="10" customWidth="1"/>
    <col min="470" max="470" width="12.5" style="10" customWidth="1"/>
    <col min="471" max="711" width="8.875" style="10"/>
    <col min="712" max="712" width="20.5" style="10" customWidth="1"/>
    <col min="713" max="713" width="24.625" style="10" customWidth="1"/>
    <col min="714" max="714" width="17.625" style="10" customWidth="1"/>
    <col min="715" max="715" width="12.5" style="10" customWidth="1"/>
    <col min="716" max="716" width="14.875" style="10" customWidth="1"/>
    <col min="717" max="717" width="14.5" style="10" customWidth="1"/>
    <col min="718" max="718" width="11" style="10" customWidth="1"/>
    <col min="719" max="719" width="14.375" style="10" customWidth="1"/>
    <col min="720" max="720" width="17.5" style="10" customWidth="1"/>
    <col min="721" max="721" width="15.5" style="10" customWidth="1"/>
    <col min="722" max="723" width="14.125" style="10" customWidth="1"/>
    <col min="724" max="724" width="15.375" style="10" customWidth="1"/>
    <col min="725" max="725" width="14.125" style="10" customWidth="1"/>
    <col min="726" max="726" width="12.5" style="10" customWidth="1"/>
    <col min="727" max="967" width="8.875" style="10"/>
    <col min="968" max="968" width="20.5" style="10" customWidth="1"/>
    <col min="969" max="969" width="24.625" style="10" customWidth="1"/>
    <col min="970" max="970" width="17.625" style="10" customWidth="1"/>
    <col min="971" max="971" width="12.5" style="10" customWidth="1"/>
    <col min="972" max="972" width="14.875" style="10" customWidth="1"/>
    <col min="973" max="973" width="14.5" style="10" customWidth="1"/>
    <col min="974" max="974" width="11" style="10" customWidth="1"/>
    <col min="975" max="975" width="14.375" style="10" customWidth="1"/>
    <col min="976" max="976" width="17.5" style="10" customWidth="1"/>
    <col min="977" max="977" width="15.5" style="10" customWidth="1"/>
    <col min="978" max="979" width="14.125" style="10" customWidth="1"/>
    <col min="980" max="980" width="15.375" style="10" customWidth="1"/>
    <col min="981" max="981" width="14.125" style="10" customWidth="1"/>
    <col min="982" max="982" width="12.5" style="10" customWidth="1"/>
    <col min="983" max="1223" width="8.875" style="10"/>
    <col min="1224" max="1224" width="20.5" style="10" customWidth="1"/>
    <col min="1225" max="1225" width="24.625" style="10" customWidth="1"/>
    <col min="1226" max="1226" width="17.625" style="10" customWidth="1"/>
    <col min="1227" max="1227" width="12.5" style="10" customWidth="1"/>
    <col min="1228" max="1228" width="14.875" style="10" customWidth="1"/>
    <col min="1229" max="1229" width="14.5" style="10" customWidth="1"/>
    <col min="1230" max="1230" width="11" style="10" customWidth="1"/>
    <col min="1231" max="1231" width="14.375" style="10" customWidth="1"/>
    <col min="1232" max="1232" width="17.5" style="10" customWidth="1"/>
    <col min="1233" max="1233" width="15.5" style="10" customWidth="1"/>
    <col min="1234" max="1235" width="14.125" style="10" customWidth="1"/>
    <col min="1236" max="1236" width="15.375" style="10" customWidth="1"/>
    <col min="1237" max="1237" width="14.125" style="10" customWidth="1"/>
    <col min="1238" max="1238" width="12.5" style="10" customWidth="1"/>
    <col min="1239" max="1479" width="8.875" style="10"/>
    <col min="1480" max="1480" width="20.5" style="10" customWidth="1"/>
    <col min="1481" max="1481" width="24.625" style="10" customWidth="1"/>
    <col min="1482" max="1482" width="17.625" style="10" customWidth="1"/>
    <col min="1483" max="1483" width="12.5" style="10" customWidth="1"/>
    <col min="1484" max="1484" width="14.875" style="10" customWidth="1"/>
    <col min="1485" max="1485" width="14.5" style="10" customWidth="1"/>
    <col min="1486" max="1486" width="11" style="10" customWidth="1"/>
    <col min="1487" max="1487" width="14.375" style="10" customWidth="1"/>
    <col min="1488" max="1488" width="17.5" style="10" customWidth="1"/>
    <col min="1489" max="1489" width="15.5" style="10" customWidth="1"/>
    <col min="1490" max="1491" width="14.125" style="10" customWidth="1"/>
    <col min="1492" max="1492" width="15.375" style="10" customWidth="1"/>
    <col min="1493" max="1493" width="14.125" style="10" customWidth="1"/>
    <col min="1494" max="1494" width="12.5" style="10" customWidth="1"/>
    <col min="1495" max="1735" width="8.875" style="10"/>
    <col min="1736" max="1736" width="20.5" style="10" customWidth="1"/>
    <col min="1737" max="1737" width="24.625" style="10" customWidth="1"/>
    <col min="1738" max="1738" width="17.625" style="10" customWidth="1"/>
    <col min="1739" max="1739" width="12.5" style="10" customWidth="1"/>
    <col min="1740" max="1740" width="14.875" style="10" customWidth="1"/>
    <col min="1741" max="1741" width="14.5" style="10" customWidth="1"/>
    <col min="1742" max="1742" width="11" style="10" customWidth="1"/>
    <col min="1743" max="1743" width="14.375" style="10" customWidth="1"/>
    <col min="1744" max="1744" width="17.5" style="10" customWidth="1"/>
    <col min="1745" max="1745" width="15.5" style="10" customWidth="1"/>
    <col min="1746" max="1747" width="14.125" style="10" customWidth="1"/>
    <col min="1748" max="1748" width="15.375" style="10" customWidth="1"/>
    <col min="1749" max="1749" width="14.125" style="10" customWidth="1"/>
    <col min="1750" max="1750" width="12.5" style="10" customWidth="1"/>
    <col min="1751" max="1991" width="8.875" style="10"/>
    <col min="1992" max="1992" width="20.5" style="10" customWidth="1"/>
    <col min="1993" max="1993" width="24.625" style="10" customWidth="1"/>
    <col min="1994" max="1994" width="17.625" style="10" customWidth="1"/>
    <col min="1995" max="1995" width="12.5" style="10" customWidth="1"/>
    <col min="1996" max="1996" width="14.875" style="10" customWidth="1"/>
    <col min="1997" max="1997" width="14.5" style="10" customWidth="1"/>
    <col min="1998" max="1998" width="11" style="10" customWidth="1"/>
    <col min="1999" max="1999" width="14.375" style="10" customWidth="1"/>
    <col min="2000" max="2000" width="17.5" style="10" customWidth="1"/>
    <col min="2001" max="2001" width="15.5" style="10" customWidth="1"/>
    <col min="2002" max="2003" width="14.125" style="10" customWidth="1"/>
    <col min="2004" max="2004" width="15.375" style="10" customWidth="1"/>
    <col min="2005" max="2005" width="14.125" style="10" customWidth="1"/>
    <col min="2006" max="2006" width="12.5" style="10" customWidth="1"/>
    <col min="2007" max="2247" width="8.875" style="10"/>
    <col min="2248" max="2248" width="20.5" style="10" customWidth="1"/>
    <col min="2249" max="2249" width="24.625" style="10" customWidth="1"/>
    <col min="2250" max="2250" width="17.625" style="10" customWidth="1"/>
    <col min="2251" max="2251" width="12.5" style="10" customWidth="1"/>
    <col min="2252" max="2252" width="14.875" style="10" customWidth="1"/>
    <col min="2253" max="2253" width="14.5" style="10" customWidth="1"/>
    <col min="2254" max="2254" width="11" style="10" customWidth="1"/>
    <col min="2255" max="2255" width="14.375" style="10" customWidth="1"/>
    <col min="2256" max="2256" width="17.5" style="10" customWidth="1"/>
    <col min="2257" max="2257" width="15.5" style="10" customWidth="1"/>
    <col min="2258" max="2259" width="14.125" style="10" customWidth="1"/>
    <col min="2260" max="2260" width="15.375" style="10" customWidth="1"/>
    <col min="2261" max="2261" width="14.125" style="10" customWidth="1"/>
    <col min="2262" max="2262" width="12.5" style="10" customWidth="1"/>
    <col min="2263" max="2503" width="8.875" style="10"/>
    <col min="2504" max="2504" width="20.5" style="10" customWidth="1"/>
    <col min="2505" max="2505" width="24.625" style="10" customWidth="1"/>
    <col min="2506" max="2506" width="17.625" style="10" customWidth="1"/>
    <col min="2507" max="2507" width="12.5" style="10" customWidth="1"/>
    <col min="2508" max="2508" width="14.875" style="10" customWidth="1"/>
    <col min="2509" max="2509" width="14.5" style="10" customWidth="1"/>
    <col min="2510" max="2510" width="11" style="10" customWidth="1"/>
    <col min="2511" max="2511" width="14.375" style="10" customWidth="1"/>
    <col min="2512" max="2512" width="17.5" style="10" customWidth="1"/>
    <col min="2513" max="2513" width="15.5" style="10" customWidth="1"/>
    <col min="2514" max="2515" width="14.125" style="10" customWidth="1"/>
    <col min="2516" max="2516" width="15.375" style="10" customWidth="1"/>
    <col min="2517" max="2517" width="14.125" style="10" customWidth="1"/>
    <col min="2518" max="2518" width="12.5" style="10" customWidth="1"/>
    <col min="2519" max="2759" width="8.875" style="10"/>
    <col min="2760" max="2760" width="20.5" style="10" customWidth="1"/>
    <col min="2761" max="2761" width="24.625" style="10" customWidth="1"/>
    <col min="2762" max="2762" width="17.625" style="10" customWidth="1"/>
    <col min="2763" max="2763" width="12.5" style="10" customWidth="1"/>
    <col min="2764" max="2764" width="14.875" style="10" customWidth="1"/>
    <col min="2765" max="2765" width="14.5" style="10" customWidth="1"/>
    <col min="2766" max="2766" width="11" style="10" customWidth="1"/>
    <col min="2767" max="2767" width="14.375" style="10" customWidth="1"/>
    <col min="2768" max="2768" width="17.5" style="10" customWidth="1"/>
    <col min="2769" max="2769" width="15.5" style="10" customWidth="1"/>
    <col min="2770" max="2771" width="14.125" style="10" customWidth="1"/>
    <col min="2772" max="2772" width="15.375" style="10" customWidth="1"/>
    <col min="2773" max="2773" width="14.125" style="10" customWidth="1"/>
    <col min="2774" max="2774" width="12.5" style="10" customWidth="1"/>
    <col min="2775" max="3015" width="8.875" style="10"/>
    <col min="3016" max="3016" width="20.5" style="10" customWidth="1"/>
    <col min="3017" max="3017" width="24.625" style="10" customWidth="1"/>
    <col min="3018" max="3018" width="17.625" style="10" customWidth="1"/>
    <col min="3019" max="3019" width="12.5" style="10" customWidth="1"/>
    <col min="3020" max="3020" width="14.875" style="10" customWidth="1"/>
    <col min="3021" max="3021" width="14.5" style="10" customWidth="1"/>
    <col min="3022" max="3022" width="11" style="10" customWidth="1"/>
    <col min="3023" max="3023" width="14.375" style="10" customWidth="1"/>
    <col min="3024" max="3024" width="17.5" style="10" customWidth="1"/>
    <col min="3025" max="3025" width="15.5" style="10" customWidth="1"/>
    <col min="3026" max="3027" width="14.125" style="10" customWidth="1"/>
    <col min="3028" max="3028" width="15.375" style="10" customWidth="1"/>
    <col min="3029" max="3029" width="14.125" style="10" customWidth="1"/>
    <col min="3030" max="3030" width="12.5" style="10" customWidth="1"/>
    <col min="3031" max="3271" width="8.875" style="10"/>
    <col min="3272" max="3272" width="20.5" style="10" customWidth="1"/>
    <col min="3273" max="3273" width="24.625" style="10" customWidth="1"/>
    <col min="3274" max="3274" width="17.625" style="10" customWidth="1"/>
    <col min="3275" max="3275" width="12.5" style="10" customWidth="1"/>
    <col min="3276" max="3276" width="14.875" style="10" customWidth="1"/>
    <col min="3277" max="3277" width="14.5" style="10" customWidth="1"/>
    <col min="3278" max="3278" width="11" style="10" customWidth="1"/>
    <col min="3279" max="3279" width="14.375" style="10" customWidth="1"/>
    <col min="3280" max="3280" width="17.5" style="10" customWidth="1"/>
    <col min="3281" max="3281" width="15.5" style="10" customWidth="1"/>
    <col min="3282" max="3283" width="14.125" style="10" customWidth="1"/>
    <col min="3284" max="3284" width="15.375" style="10" customWidth="1"/>
    <col min="3285" max="3285" width="14.125" style="10" customWidth="1"/>
    <col min="3286" max="3286" width="12.5" style="10" customWidth="1"/>
    <col min="3287" max="3527" width="8.875" style="10"/>
    <col min="3528" max="3528" width="20.5" style="10" customWidth="1"/>
    <col min="3529" max="3529" width="24.625" style="10" customWidth="1"/>
    <col min="3530" max="3530" width="17.625" style="10" customWidth="1"/>
    <col min="3531" max="3531" width="12.5" style="10" customWidth="1"/>
    <col min="3532" max="3532" width="14.875" style="10" customWidth="1"/>
    <col min="3533" max="3533" width="14.5" style="10" customWidth="1"/>
    <col min="3534" max="3534" width="11" style="10" customWidth="1"/>
    <col min="3535" max="3535" width="14.375" style="10" customWidth="1"/>
    <col min="3536" max="3536" width="17.5" style="10" customWidth="1"/>
    <col min="3537" max="3537" width="15.5" style="10" customWidth="1"/>
    <col min="3538" max="3539" width="14.125" style="10" customWidth="1"/>
    <col min="3540" max="3540" width="15.375" style="10" customWidth="1"/>
    <col min="3541" max="3541" width="14.125" style="10" customWidth="1"/>
    <col min="3542" max="3542" width="12.5" style="10" customWidth="1"/>
    <col min="3543" max="3783" width="8.875" style="10"/>
    <col min="3784" max="3784" width="20.5" style="10" customWidth="1"/>
    <col min="3785" max="3785" width="24.625" style="10" customWidth="1"/>
    <col min="3786" max="3786" width="17.625" style="10" customWidth="1"/>
    <col min="3787" max="3787" width="12.5" style="10" customWidth="1"/>
    <col min="3788" max="3788" width="14.875" style="10" customWidth="1"/>
    <col min="3789" max="3789" width="14.5" style="10" customWidth="1"/>
    <col min="3790" max="3790" width="11" style="10" customWidth="1"/>
    <col min="3791" max="3791" width="14.375" style="10" customWidth="1"/>
    <col min="3792" max="3792" width="17.5" style="10" customWidth="1"/>
    <col min="3793" max="3793" width="15.5" style="10" customWidth="1"/>
    <col min="3794" max="3795" width="14.125" style="10" customWidth="1"/>
    <col min="3796" max="3796" width="15.375" style="10" customWidth="1"/>
    <col min="3797" max="3797" width="14.125" style="10" customWidth="1"/>
    <col min="3798" max="3798" width="12.5" style="10" customWidth="1"/>
    <col min="3799" max="4039" width="8.875" style="10"/>
    <col min="4040" max="4040" width="20.5" style="10" customWidth="1"/>
    <col min="4041" max="4041" width="24.625" style="10" customWidth="1"/>
    <col min="4042" max="4042" width="17.625" style="10" customWidth="1"/>
    <col min="4043" max="4043" width="12.5" style="10" customWidth="1"/>
    <col min="4044" max="4044" width="14.875" style="10" customWidth="1"/>
    <col min="4045" max="4045" width="14.5" style="10" customWidth="1"/>
    <col min="4046" max="4046" width="11" style="10" customWidth="1"/>
    <col min="4047" max="4047" width="14.375" style="10" customWidth="1"/>
    <col min="4048" max="4048" width="17.5" style="10" customWidth="1"/>
    <col min="4049" max="4049" width="15.5" style="10" customWidth="1"/>
    <col min="4050" max="4051" width="14.125" style="10" customWidth="1"/>
    <col min="4052" max="4052" width="15.375" style="10" customWidth="1"/>
    <col min="4053" max="4053" width="14.125" style="10" customWidth="1"/>
    <col min="4054" max="4054" width="12.5" style="10" customWidth="1"/>
    <col min="4055" max="4295" width="8.875" style="10"/>
    <col min="4296" max="4296" width="20.5" style="10" customWidth="1"/>
    <col min="4297" max="4297" width="24.625" style="10" customWidth="1"/>
    <col min="4298" max="4298" width="17.625" style="10" customWidth="1"/>
    <col min="4299" max="4299" width="12.5" style="10" customWidth="1"/>
    <col min="4300" max="4300" width="14.875" style="10" customWidth="1"/>
    <col min="4301" max="4301" width="14.5" style="10" customWidth="1"/>
    <col min="4302" max="4302" width="11" style="10" customWidth="1"/>
    <col min="4303" max="4303" width="14.375" style="10" customWidth="1"/>
    <col min="4304" max="4304" width="17.5" style="10" customWidth="1"/>
    <col min="4305" max="4305" width="15.5" style="10" customWidth="1"/>
    <col min="4306" max="4307" width="14.125" style="10" customWidth="1"/>
    <col min="4308" max="4308" width="15.375" style="10" customWidth="1"/>
    <col min="4309" max="4309" width="14.125" style="10" customWidth="1"/>
    <col min="4310" max="4310" width="12.5" style="10" customWidth="1"/>
    <col min="4311" max="4551" width="8.875" style="10"/>
    <col min="4552" max="4552" width="20.5" style="10" customWidth="1"/>
    <col min="4553" max="4553" width="24.625" style="10" customWidth="1"/>
    <col min="4554" max="4554" width="17.625" style="10" customWidth="1"/>
    <col min="4555" max="4555" width="12.5" style="10" customWidth="1"/>
    <col min="4556" max="4556" width="14.875" style="10" customWidth="1"/>
    <col min="4557" max="4557" width="14.5" style="10" customWidth="1"/>
    <col min="4558" max="4558" width="11" style="10" customWidth="1"/>
    <col min="4559" max="4559" width="14.375" style="10" customWidth="1"/>
    <col min="4560" max="4560" width="17.5" style="10" customWidth="1"/>
    <col min="4561" max="4561" width="15.5" style="10" customWidth="1"/>
    <col min="4562" max="4563" width="14.125" style="10" customWidth="1"/>
    <col min="4564" max="4564" width="15.375" style="10" customWidth="1"/>
    <col min="4565" max="4565" width="14.125" style="10" customWidth="1"/>
    <col min="4566" max="4566" width="12.5" style="10" customWidth="1"/>
    <col min="4567" max="4807" width="8.875" style="10"/>
    <col min="4808" max="4808" width="20.5" style="10" customWidth="1"/>
    <col min="4809" max="4809" width="24.625" style="10" customWidth="1"/>
    <col min="4810" max="4810" width="17.625" style="10" customWidth="1"/>
    <col min="4811" max="4811" width="12.5" style="10" customWidth="1"/>
    <col min="4812" max="4812" width="14.875" style="10" customWidth="1"/>
    <col min="4813" max="4813" width="14.5" style="10" customWidth="1"/>
    <col min="4814" max="4814" width="11" style="10" customWidth="1"/>
    <col min="4815" max="4815" width="14.375" style="10" customWidth="1"/>
    <col min="4816" max="4816" width="17.5" style="10" customWidth="1"/>
    <col min="4817" max="4817" width="15.5" style="10" customWidth="1"/>
    <col min="4818" max="4819" width="14.125" style="10" customWidth="1"/>
    <col min="4820" max="4820" width="15.375" style="10" customWidth="1"/>
    <col min="4821" max="4821" width="14.125" style="10" customWidth="1"/>
    <col min="4822" max="4822" width="12.5" style="10" customWidth="1"/>
    <col min="4823" max="5063" width="8.875" style="10"/>
    <col min="5064" max="5064" width="20.5" style="10" customWidth="1"/>
    <col min="5065" max="5065" width="24.625" style="10" customWidth="1"/>
    <col min="5066" max="5066" width="17.625" style="10" customWidth="1"/>
    <col min="5067" max="5067" width="12.5" style="10" customWidth="1"/>
    <col min="5068" max="5068" width="14.875" style="10" customWidth="1"/>
    <col min="5069" max="5069" width="14.5" style="10" customWidth="1"/>
    <col min="5070" max="5070" width="11" style="10" customWidth="1"/>
    <col min="5071" max="5071" width="14.375" style="10" customWidth="1"/>
    <col min="5072" max="5072" width="17.5" style="10" customWidth="1"/>
    <col min="5073" max="5073" width="15.5" style="10" customWidth="1"/>
    <col min="5074" max="5075" width="14.125" style="10" customWidth="1"/>
    <col min="5076" max="5076" width="15.375" style="10" customWidth="1"/>
    <col min="5077" max="5077" width="14.125" style="10" customWidth="1"/>
    <col min="5078" max="5078" width="12.5" style="10" customWidth="1"/>
    <col min="5079" max="5319" width="8.875" style="10"/>
    <col min="5320" max="5320" width="20.5" style="10" customWidth="1"/>
    <col min="5321" max="5321" width="24.625" style="10" customWidth="1"/>
    <col min="5322" max="5322" width="17.625" style="10" customWidth="1"/>
    <col min="5323" max="5323" width="12.5" style="10" customWidth="1"/>
    <col min="5324" max="5324" width="14.875" style="10" customWidth="1"/>
    <col min="5325" max="5325" width="14.5" style="10" customWidth="1"/>
    <col min="5326" max="5326" width="11" style="10" customWidth="1"/>
    <col min="5327" max="5327" width="14.375" style="10" customWidth="1"/>
    <col min="5328" max="5328" width="17.5" style="10" customWidth="1"/>
    <col min="5329" max="5329" width="15.5" style="10" customWidth="1"/>
    <col min="5330" max="5331" width="14.125" style="10" customWidth="1"/>
    <col min="5332" max="5332" width="15.375" style="10" customWidth="1"/>
    <col min="5333" max="5333" width="14.125" style="10" customWidth="1"/>
    <col min="5334" max="5334" width="12.5" style="10" customWidth="1"/>
    <col min="5335" max="5575" width="8.875" style="10"/>
    <col min="5576" max="5576" width="20.5" style="10" customWidth="1"/>
    <col min="5577" max="5577" width="24.625" style="10" customWidth="1"/>
    <col min="5578" max="5578" width="17.625" style="10" customWidth="1"/>
    <col min="5579" max="5579" width="12.5" style="10" customWidth="1"/>
    <col min="5580" max="5580" width="14.875" style="10" customWidth="1"/>
    <col min="5581" max="5581" width="14.5" style="10" customWidth="1"/>
    <col min="5582" max="5582" width="11" style="10" customWidth="1"/>
    <col min="5583" max="5583" width="14.375" style="10" customWidth="1"/>
    <col min="5584" max="5584" width="17.5" style="10" customWidth="1"/>
    <col min="5585" max="5585" width="15.5" style="10" customWidth="1"/>
    <col min="5586" max="5587" width="14.125" style="10" customWidth="1"/>
    <col min="5588" max="5588" width="15.375" style="10" customWidth="1"/>
    <col min="5589" max="5589" width="14.125" style="10" customWidth="1"/>
    <col min="5590" max="5590" width="12.5" style="10" customWidth="1"/>
    <col min="5591" max="5831" width="8.875" style="10"/>
    <col min="5832" max="5832" width="20.5" style="10" customWidth="1"/>
    <col min="5833" max="5833" width="24.625" style="10" customWidth="1"/>
    <col min="5834" max="5834" width="17.625" style="10" customWidth="1"/>
    <col min="5835" max="5835" width="12.5" style="10" customWidth="1"/>
    <col min="5836" max="5836" width="14.875" style="10" customWidth="1"/>
    <col min="5837" max="5837" width="14.5" style="10" customWidth="1"/>
    <col min="5838" max="5838" width="11" style="10" customWidth="1"/>
    <col min="5839" max="5839" width="14.375" style="10" customWidth="1"/>
    <col min="5840" max="5840" width="17.5" style="10" customWidth="1"/>
    <col min="5841" max="5841" width="15.5" style="10" customWidth="1"/>
    <col min="5842" max="5843" width="14.125" style="10" customWidth="1"/>
    <col min="5844" max="5844" width="15.375" style="10" customWidth="1"/>
    <col min="5845" max="5845" width="14.125" style="10" customWidth="1"/>
    <col min="5846" max="5846" width="12.5" style="10" customWidth="1"/>
    <col min="5847" max="6087" width="8.875" style="10"/>
    <col min="6088" max="6088" width="20.5" style="10" customWidth="1"/>
    <col min="6089" max="6089" width="24.625" style="10" customWidth="1"/>
    <col min="6090" max="6090" width="17.625" style="10" customWidth="1"/>
    <col min="6091" max="6091" width="12.5" style="10" customWidth="1"/>
    <col min="6092" max="6092" width="14.875" style="10" customWidth="1"/>
    <col min="6093" max="6093" width="14.5" style="10" customWidth="1"/>
    <col min="6094" max="6094" width="11" style="10" customWidth="1"/>
    <col min="6095" max="6095" width="14.375" style="10" customWidth="1"/>
    <col min="6096" max="6096" width="17.5" style="10" customWidth="1"/>
    <col min="6097" max="6097" width="15.5" style="10" customWidth="1"/>
    <col min="6098" max="6099" width="14.125" style="10" customWidth="1"/>
    <col min="6100" max="6100" width="15.375" style="10" customWidth="1"/>
    <col min="6101" max="6101" width="14.125" style="10" customWidth="1"/>
    <col min="6102" max="6102" width="12.5" style="10" customWidth="1"/>
    <col min="6103" max="6343" width="8.875" style="10"/>
    <col min="6344" max="6344" width="20.5" style="10" customWidth="1"/>
    <col min="6345" max="6345" width="24.625" style="10" customWidth="1"/>
    <col min="6346" max="6346" width="17.625" style="10" customWidth="1"/>
    <col min="6347" max="6347" width="12.5" style="10" customWidth="1"/>
    <col min="6348" max="6348" width="14.875" style="10" customWidth="1"/>
    <col min="6349" max="6349" width="14.5" style="10" customWidth="1"/>
    <col min="6350" max="6350" width="11" style="10" customWidth="1"/>
    <col min="6351" max="6351" width="14.375" style="10" customWidth="1"/>
    <col min="6352" max="6352" width="17.5" style="10" customWidth="1"/>
    <col min="6353" max="6353" width="15.5" style="10" customWidth="1"/>
    <col min="6354" max="6355" width="14.125" style="10" customWidth="1"/>
    <col min="6356" max="6356" width="15.375" style="10" customWidth="1"/>
    <col min="6357" max="6357" width="14.125" style="10" customWidth="1"/>
    <col min="6358" max="6358" width="12.5" style="10" customWidth="1"/>
    <col min="6359" max="6599" width="8.875" style="10"/>
    <col min="6600" max="6600" width="20.5" style="10" customWidth="1"/>
    <col min="6601" max="6601" width="24.625" style="10" customWidth="1"/>
    <col min="6602" max="6602" width="17.625" style="10" customWidth="1"/>
    <col min="6603" max="6603" width="12.5" style="10" customWidth="1"/>
    <col min="6604" max="6604" width="14.875" style="10" customWidth="1"/>
    <col min="6605" max="6605" width="14.5" style="10" customWidth="1"/>
    <col min="6606" max="6606" width="11" style="10" customWidth="1"/>
    <col min="6607" max="6607" width="14.375" style="10" customWidth="1"/>
    <col min="6608" max="6608" width="17.5" style="10" customWidth="1"/>
    <col min="6609" max="6609" width="15.5" style="10" customWidth="1"/>
    <col min="6610" max="6611" width="14.125" style="10" customWidth="1"/>
    <col min="6612" max="6612" width="15.375" style="10" customWidth="1"/>
    <col min="6613" max="6613" width="14.125" style="10" customWidth="1"/>
    <col min="6614" max="6614" width="12.5" style="10" customWidth="1"/>
    <col min="6615" max="6855" width="8.875" style="10"/>
    <col min="6856" max="6856" width="20.5" style="10" customWidth="1"/>
    <col min="6857" max="6857" width="24.625" style="10" customWidth="1"/>
    <col min="6858" max="6858" width="17.625" style="10" customWidth="1"/>
    <col min="6859" max="6859" width="12.5" style="10" customWidth="1"/>
    <col min="6860" max="6860" width="14.875" style="10" customWidth="1"/>
    <col min="6861" max="6861" width="14.5" style="10" customWidth="1"/>
    <col min="6862" max="6862" width="11" style="10" customWidth="1"/>
    <col min="6863" max="6863" width="14.375" style="10" customWidth="1"/>
    <col min="6864" max="6864" width="17.5" style="10" customWidth="1"/>
    <col min="6865" max="6865" width="15.5" style="10" customWidth="1"/>
    <col min="6866" max="6867" width="14.125" style="10" customWidth="1"/>
    <col min="6868" max="6868" width="15.375" style="10" customWidth="1"/>
    <col min="6869" max="6869" width="14.125" style="10" customWidth="1"/>
    <col min="6870" max="6870" width="12.5" style="10" customWidth="1"/>
    <col min="6871" max="7111" width="8.875" style="10"/>
    <col min="7112" max="7112" width="20.5" style="10" customWidth="1"/>
    <col min="7113" max="7113" width="24.625" style="10" customWidth="1"/>
    <col min="7114" max="7114" width="17.625" style="10" customWidth="1"/>
    <col min="7115" max="7115" width="12.5" style="10" customWidth="1"/>
    <col min="7116" max="7116" width="14.875" style="10" customWidth="1"/>
    <col min="7117" max="7117" width="14.5" style="10" customWidth="1"/>
    <col min="7118" max="7118" width="11" style="10" customWidth="1"/>
    <col min="7119" max="7119" width="14.375" style="10" customWidth="1"/>
    <col min="7120" max="7120" width="17.5" style="10" customWidth="1"/>
    <col min="7121" max="7121" width="15.5" style="10" customWidth="1"/>
    <col min="7122" max="7123" width="14.125" style="10" customWidth="1"/>
    <col min="7124" max="7124" width="15.375" style="10" customWidth="1"/>
    <col min="7125" max="7125" width="14.125" style="10" customWidth="1"/>
    <col min="7126" max="7126" width="12.5" style="10" customWidth="1"/>
    <col min="7127" max="7367" width="8.875" style="10"/>
    <col min="7368" max="7368" width="20.5" style="10" customWidth="1"/>
    <col min="7369" max="7369" width="24.625" style="10" customWidth="1"/>
    <col min="7370" max="7370" width="17.625" style="10" customWidth="1"/>
    <col min="7371" max="7371" width="12.5" style="10" customWidth="1"/>
    <col min="7372" max="7372" width="14.875" style="10" customWidth="1"/>
    <col min="7373" max="7373" width="14.5" style="10" customWidth="1"/>
    <col min="7374" max="7374" width="11" style="10" customWidth="1"/>
    <col min="7375" max="7375" width="14.375" style="10" customWidth="1"/>
    <col min="7376" max="7376" width="17.5" style="10" customWidth="1"/>
    <col min="7377" max="7377" width="15.5" style="10" customWidth="1"/>
    <col min="7378" max="7379" width="14.125" style="10" customWidth="1"/>
    <col min="7380" max="7380" width="15.375" style="10" customWidth="1"/>
    <col min="7381" max="7381" width="14.125" style="10" customWidth="1"/>
    <col min="7382" max="7382" width="12.5" style="10" customWidth="1"/>
    <col min="7383" max="7623" width="8.875" style="10"/>
    <col min="7624" max="7624" width="20.5" style="10" customWidth="1"/>
    <col min="7625" max="7625" width="24.625" style="10" customWidth="1"/>
    <col min="7626" max="7626" width="17.625" style="10" customWidth="1"/>
    <col min="7627" max="7627" width="12.5" style="10" customWidth="1"/>
    <col min="7628" max="7628" width="14.875" style="10" customWidth="1"/>
    <col min="7629" max="7629" width="14.5" style="10" customWidth="1"/>
    <col min="7630" max="7630" width="11" style="10" customWidth="1"/>
    <col min="7631" max="7631" width="14.375" style="10" customWidth="1"/>
    <col min="7632" max="7632" width="17.5" style="10" customWidth="1"/>
    <col min="7633" max="7633" width="15.5" style="10" customWidth="1"/>
    <col min="7634" max="7635" width="14.125" style="10" customWidth="1"/>
    <col min="7636" max="7636" width="15.375" style="10" customWidth="1"/>
    <col min="7637" max="7637" width="14.125" style="10" customWidth="1"/>
    <col min="7638" max="7638" width="12.5" style="10" customWidth="1"/>
    <col min="7639" max="7879" width="8.875" style="10"/>
    <col min="7880" max="7880" width="20.5" style="10" customWidth="1"/>
    <col min="7881" max="7881" width="24.625" style="10" customWidth="1"/>
    <col min="7882" max="7882" width="17.625" style="10" customWidth="1"/>
    <col min="7883" max="7883" width="12.5" style="10" customWidth="1"/>
    <col min="7884" max="7884" width="14.875" style="10" customWidth="1"/>
    <col min="7885" max="7885" width="14.5" style="10" customWidth="1"/>
    <col min="7886" max="7886" width="11" style="10" customWidth="1"/>
    <col min="7887" max="7887" width="14.375" style="10" customWidth="1"/>
    <col min="7888" max="7888" width="17.5" style="10" customWidth="1"/>
    <col min="7889" max="7889" width="15.5" style="10" customWidth="1"/>
    <col min="7890" max="7891" width="14.125" style="10" customWidth="1"/>
    <col min="7892" max="7892" width="15.375" style="10" customWidth="1"/>
    <col min="7893" max="7893" width="14.125" style="10" customWidth="1"/>
    <col min="7894" max="7894" width="12.5" style="10" customWidth="1"/>
    <col min="7895" max="8135" width="8.875" style="10"/>
    <col min="8136" max="8136" width="20.5" style="10" customWidth="1"/>
    <col min="8137" max="8137" width="24.625" style="10" customWidth="1"/>
    <col min="8138" max="8138" width="17.625" style="10" customWidth="1"/>
    <col min="8139" max="8139" width="12.5" style="10" customWidth="1"/>
    <col min="8140" max="8140" width="14.875" style="10" customWidth="1"/>
    <col min="8141" max="8141" width="14.5" style="10" customWidth="1"/>
    <col min="8142" max="8142" width="11" style="10" customWidth="1"/>
    <col min="8143" max="8143" width="14.375" style="10" customWidth="1"/>
    <col min="8144" max="8144" width="17.5" style="10" customWidth="1"/>
    <col min="8145" max="8145" width="15.5" style="10" customWidth="1"/>
    <col min="8146" max="8147" width="14.125" style="10" customWidth="1"/>
    <col min="8148" max="8148" width="15.375" style="10" customWidth="1"/>
    <col min="8149" max="8149" width="14.125" style="10" customWidth="1"/>
    <col min="8150" max="8150" width="12.5" style="10" customWidth="1"/>
    <col min="8151" max="8391" width="8.875" style="10"/>
    <col min="8392" max="8392" width="20.5" style="10" customWidth="1"/>
    <col min="8393" max="8393" width="24.625" style="10" customWidth="1"/>
    <col min="8394" max="8394" width="17.625" style="10" customWidth="1"/>
    <col min="8395" max="8395" width="12.5" style="10" customWidth="1"/>
    <col min="8396" max="8396" width="14.875" style="10" customWidth="1"/>
    <col min="8397" max="8397" width="14.5" style="10" customWidth="1"/>
    <col min="8398" max="8398" width="11" style="10" customWidth="1"/>
    <col min="8399" max="8399" width="14.375" style="10" customWidth="1"/>
    <col min="8400" max="8400" width="17.5" style="10" customWidth="1"/>
    <col min="8401" max="8401" width="15.5" style="10" customWidth="1"/>
    <col min="8402" max="8403" width="14.125" style="10" customWidth="1"/>
    <col min="8404" max="8404" width="15.375" style="10" customWidth="1"/>
    <col min="8405" max="8405" width="14.125" style="10" customWidth="1"/>
    <col min="8406" max="8406" width="12.5" style="10" customWidth="1"/>
    <col min="8407" max="8647" width="8.875" style="10"/>
    <col min="8648" max="8648" width="20.5" style="10" customWidth="1"/>
    <col min="8649" max="8649" width="24.625" style="10" customWidth="1"/>
    <col min="8650" max="8650" width="17.625" style="10" customWidth="1"/>
    <col min="8651" max="8651" width="12.5" style="10" customWidth="1"/>
    <col min="8652" max="8652" width="14.875" style="10" customWidth="1"/>
    <col min="8653" max="8653" width="14.5" style="10" customWidth="1"/>
    <col min="8654" max="8654" width="11" style="10" customWidth="1"/>
    <col min="8655" max="8655" width="14.375" style="10" customWidth="1"/>
    <col min="8656" max="8656" width="17.5" style="10" customWidth="1"/>
    <col min="8657" max="8657" width="15.5" style="10" customWidth="1"/>
    <col min="8658" max="8659" width="14.125" style="10" customWidth="1"/>
    <col min="8660" max="8660" width="15.375" style="10" customWidth="1"/>
    <col min="8661" max="8661" width="14.125" style="10" customWidth="1"/>
    <col min="8662" max="8662" width="12.5" style="10" customWidth="1"/>
    <col min="8663" max="8903" width="8.875" style="10"/>
    <col min="8904" max="8904" width="20.5" style="10" customWidth="1"/>
    <col min="8905" max="8905" width="24.625" style="10" customWidth="1"/>
    <col min="8906" max="8906" width="17.625" style="10" customWidth="1"/>
    <col min="8907" max="8907" width="12.5" style="10" customWidth="1"/>
    <col min="8908" max="8908" width="14.875" style="10" customWidth="1"/>
    <col min="8909" max="8909" width="14.5" style="10" customWidth="1"/>
    <col min="8910" max="8910" width="11" style="10" customWidth="1"/>
    <col min="8911" max="8911" width="14.375" style="10" customWidth="1"/>
    <col min="8912" max="8912" width="17.5" style="10" customWidth="1"/>
    <col min="8913" max="8913" width="15.5" style="10" customWidth="1"/>
    <col min="8914" max="8915" width="14.125" style="10" customWidth="1"/>
    <col min="8916" max="8916" width="15.375" style="10" customWidth="1"/>
    <col min="8917" max="8917" width="14.125" style="10" customWidth="1"/>
    <col min="8918" max="8918" width="12.5" style="10" customWidth="1"/>
    <col min="8919" max="9159" width="8.875" style="10"/>
    <col min="9160" max="9160" width="20.5" style="10" customWidth="1"/>
    <col min="9161" max="9161" width="24.625" style="10" customWidth="1"/>
    <col min="9162" max="9162" width="17.625" style="10" customWidth="1"/>
    <col min="9163" max="9163" width="12.5" style="10" customWidth="1"/>
    <col min="9164" max="9164" width="14.875" style="10" customWidth="1"/>
    <col min="9165" max="9165" width="14.5" style="10" customWidth="1"/>
    <col min="9166" max="9166" width="11" style="10" customWidth="1"/>
    <col min="9167" max="9167" width="14.375" style="10" customWidth="1"/>
    <col min="9168" max="9168" width="17.5" style="10" customWidth="1"/>
    <col min="9169" max="9169" width="15.5" style="10" customWidth="1"/>
    <col min="9170" max="9171" width="14.125" style="10" customWidth="1"/>
    <col min="9172" max="9172" width="15.375" style="10" customWidth="1"/>
    <col min="9173" max="9173" width="14.125" style="10" customWidth="1"/>
    <col min="9174" max="9174" width="12.5" style="10" customWidth="1"/>
    <col min="9175" max="9415" width="8.875" style="10"/>
    <col min="9416" max="9416" width="20.5" style="10" customWidth="1"/>
    <col min="9417" max="9417" width="24.625" style="10" customWidth="1"/>
    <col min="9418" max="9418" width="17.625" style="10" customWidth="1"/>
    <col min="9419" max="9419" width="12.5" style="10" customWidth="1"/>
    <col min="9420" max="9420" width="14.875" style="10" customWidth="1"/>
    <col min="9421" max="9421" width="14.5" style="10" customWidth="1"/>
    <col min="9422" max="9422" width="11" style="10" customWidth="1"/>
    <col min="9423" max="9423" width="14.375" style="10" customWidth="1"/>
    <col min="9424" max="9424" width="17.5" style="10" customWidth="1"/>
    <col min="9425" max="9425" width="15.5" style="10" customWidth="1"/>
    <col min="9426" max="9427" width="14.125" style="10" customWidth="1"/>
    <col min="9428" max="9428" width="15.375" style="10" customWidth="1"/>
    <col min="9429" max="9429" width="14.125" style="10" customWidth="1"/>
    <col min="9430" max="9430" width="12.5" style="10" customWidth="1"/>
    <col min="9431" max="9671" width="8.875" style="10"/>
    <col min="9672" max="9672" width="20.5" style="10" customWidth="1"/>
    <col min="9673" max="9673" width="24.625" style="10" customWidth="1"/>
    <col min="9674" max="9674" width="17.625" style="10" customWidth="1"/>
    <col min="9675" max="9675" width="12.5" style="10" customWidth="1"/>
    <col min="9676" max="9676" width="14.875" style="10" customWidth="1"/>
    <col min="9677" max="9677" width="14.5" style="10" customWidth="1"/>
    <col min="9678" max="9678" width="11" style="10" customWidth="1"/>
    <col min="9679" max="9679" width="14.375" style="10" customWidth="1"/>
    <col min="9680" max="9680" width="17.5" style="10" customWidth="1"/>
    <col min="9681" max="9681" width="15.5" style="10" customWidth="1"/>
    <col min="9682" max="9683" width="14.125" style="10" customWidth="1"/>
    <col min="9684" max="9684" width="15.375" style="10" customWidth="1"/>
    <col min="9685" max="9685" width="14.125" style="10" customWidth="1"/>
    <col min="9686" max="9686" width="12.5" style="10" customWidth="1"/>
    <col min="9687" max="9927" width="8.875" style="10"/>
    <col min="9928" max="9928" width="20.5" style="10" customWidth="1"/>
    <col min="9929" max="9929" width="24.625" style="10" customWidth="1"/>
    <col min="9930" max="9930" width="17.625" style="10" customWidth="1"/>
    <col min="9931" max="9931" width="12.5" style="10" customWidth="1"/>
    <col min="9932" max="9932" width="14.875" style="10" customWidth="1"/>
    <col min="9933" max="9933" width="14.5" style="10" customWidth="1"/>
    <col min="9934" max="9934" width="11" style="10" customWidth="1"/>
    <col min="9935" max="9935" width="14.375" style="10" customWidth="1"/>
    <col min="9936" max="9936" width="17.5" style="10" customWidth="1"/>
    <col min="9937" max="9937" width="15.5" style="10" customWidth="1"/>
    <col min="9938" max="9939" width="14.125" style="10" customWidth="1"/>
    <col min="9940" max="9940" width="15.375" style="10" customWidth="1"/>
    <col min="9941" max="9941" width="14.125" style="10" customWidth="1"/>
    <col min="9942" max="9942" width="12.5" style="10" customWidth="1"/>
    <col min="9943" max="10183" width="8.875" style="10"/>
    <col min="10184" max="10184" width="20.5" style="10" customWidth="1"/>
    <col min="10185" max="10185" width="24.625" style="10" customWidth="1"/>
    <col min="10186" max="10186" width="17.625" style="10" customWidth="1"/>
    <col min="10187" max="10187" width="12.5" style="10" customWidth="1"/>
    <col min="10188" max="10188" width="14.875" style="10" customWidth="1"/>
    <col min="10189" max="10189" width="14.5" style="10" customWidth="1"/>
    <col min="10190" max="10190" width="11" style="10" customWidth="1"/>
    <col min="10191" max="10191" width="14.375" style="10" customWidth="1"/>
    <col min="10192" max="10192" width="17.5" style="10" customWidth="1"/>
    <col min="10193" max="10193" width="15.5" style="10" customWidth="1"/>
    <col min="10194" max="10195" width="14.125" style="10" customWidth="1"/>
    <col min="10196" max="10196" width="15.375" style="10" customWidth="1"/>
    <col min="10197" max="10197" width="14.125" style="10" customWidth="1"/>
    <col min="10198" max="10198" width="12.5" style="10" customWidth="1"/>
    <col min="10199" max="10439" width="8.875" style="10"/>
    <col min="10440" max="10440" width="20.5" style="10" customWidth="1"/>
    <col min="10441" max="10441" width="24.625" style="10" customWidth="1"/>
    <col min="10442" max="10442" width="17.625" style="10" customWidth="1"/>
    <col min="10443" max="10443" width="12.5" style="10" customWidth="1"/>
    <col min="10444" max="10444" width="14.875" style="10" customWidth="1"/>
    <col min="10445" max="10445" width="14.5" style="10" customWidth="1"/>
    <col min="10446" max="10446" width="11" style="10" customWidth="1"/>
    <col min="10447" max="10447" width="14.375" style="10" customWidth="1"/>
    <col min="10448" max="10448" width="17.5" style="10" customWidth="1"/>
    <col min="10449" max="10449" width="15.5" style="10" customWidth="1"/>
    <col min="10450" max="10451" width="14.125" style="10" customWidth="1"/>
    <col min="10452" max="10452" width="15.375" style="10" customWidth="1"/>
    <col min="10453" max="10453" width="14.125" style="10" customWidth="1"/>
    <col min="10454" max="10454" width="12.5" style="10" customWidth="1"/>
    <col min="10455" max="10695" width="8.875" style="10"/>
    <col min="10696" max="10696" width="20.5" style="10" customWidth="1"/>
    <col min="10697" max="10697" width="24.625" style="10" customWidth="1"/>
    <col min="10698" max="10698" width="17.625" style="10" customWidth="1"/>
    <col min="10699" max="10699" width="12.5" style="10" customWidth="1"/>
    <col min="10700" max="10700" width="14.875" style="10" customWidth="1"/>
    <col min="10701" max="10701" width="14.5" style="10" customWidth="1"/>
    <col min="10702" max="10702" width="11" style="10" customWidth="1"/>
    <col min="10703" max="10703" width="14.375" style="10" customWidth="1"/>
    <col min="10704" max="10704" width="17.5" style="10" customWidth="1"/>
    <col min="10705" max="10705" width="15.5" style="10" customWidth="1"/>
    <col min="10706" max="10707" width="14.125" style="10" customWidth="1"/>
    <col min="10708" max="10708" width="15.375" style="10" customWidth="1"/>
    <col min="10709" max="10709" width="14.125" style="10" customWidth="1"/>
    <col min="10710" max="10710" width="12.5" style="10" customWidth="1"/>
    <col min="10711" max="10951" width="8.875" style="10"/>
    <col min="10952" max="10952" width="20.5" style="10" customWidth="1"/>
    <col min="10953" max="10953" width="24.625" style="10" customWidth="1"/>
    <col min="10954" max="10954" width="17.625" style="10" customWidth="1"/>
    <col min="10955" max="10955" width="12.5" style="10" customWidth="1"/>
    <col min="10956" max="10956" width="14.875" style="10" customWidth="1"/>
    <col min="10957" max="10957" width="14.5" style="10" customWidth="1"/>
    <col min="10958" max="10958" width="11" style="10" customWidth="1"/>
    <col min="10959" max="10959" width="14.375" style="10" customWidth="1"/>
    <col min="10960" max="10960" width="17.5" style="10" customWidth="1"/>
    <col min="10961" max="10961" width="15.5" style="10" customWidth="1"/>
    <col min="10962" max="10963" width="14.125" style="10" customWidth="1"/>
    <col min="10964" max="10964" width="15.375" style="10" customWidth="1"/>
    <col min="10965" max="10965" width="14.125" style="10" customWidth="1"/>
    <col min="10966" max="10966" width="12.5" style="10" customWidth="1"/>
    <col min="10967" max="11207" width="8.875" style="10"/>
    <col min="11208" max="11208" width="20.5" style="10" customWidth="1"/>
    <col min="11209" max="11209" width="24.625" style="10" customWidth="1"/>
    <col min="11210" max="11210" width="17.625" style="10" customWidth="1"/>
    <col min="11211" max="11211" width="12.5" style="10" customWidth="1"/>
    <col min="11212" max="11212" width="14.875" style="10" customWidth="1"/>
    <col min="11213" max="11213" width="14.5" style="10" customWidth="1"/>
    <col min="11214" max="11214" width="11" style="10" customWidth="1"/>
    <col min="11215" max="11215" width="14.375" style="10" customWidth="1"/>
    <col min="11216" max="11216" width="17.5" style="10" customWidth="1"/>
    <col min="11217" max="11217" width="15.5" style="10" customWidth="1"/>
    <col min="11218" max="11219" width="14.125" style="10" customWidth="1"/>
    <col min="11220" max="11220" width="15.375" style="10" customWidth="1"/>
    <col min="11221" max="11221" width="14.125" style="10" customWidth="1"/>
    <col min="11222" max="11222" width="12.5" style="10" customWidth="1"/>
    <col min="11223" max="11463" width="8.875" style="10"/>
    <col min="11464" max="11464" width="20.5" style="10" customWidth="1"/>
    <col min="11465" max="11465" width="24.625" style="10" customWidth="1"/>
    <col min="11466" max="11466" width="17.625" style="10" customWidth="1"/>
    <col min="11467" max="11467" width="12.5" style="10" customWidth="1"/>
    <col min="11468" max="11468" width="14.875" style="10" customWidth="1"/>
    <col min="11469" max="11469" width="14.5" style="10" customWidth="1"/>
    <col min="11470" max="11470" width="11" style="10" customWidth="1"/>
    <col min="11471" max="11471" width="14.375" style="10" customWidth="1"/>
    <col min="11472" max="11472" width="17.5" style="10" customWidth="1"/>
    <col min="11473" max="11473" width="15.5" style="10" customWidth="1"/>
    <col min="11474" max="11475" width="14.125" style="10" customWidth="1"/>
    <col min="11476" max="11476" width="15.375" style="10" customWidth="1"/>
    <col min="11477" max="11477" width="14.125" style="10" customWidth="1"/>
    <col min="11478" max="11478" width="12.5" style="10" customWidth="1"/>
    <col min="11479" max="11719" width="8.875" style="10"/>
    <col min="11720" max="11720" width="20.5" style="10" customWidth="1"/>
    <col min="11721" max="11721" width="24.625" style="10" customWidth="1"/>
    <col min="11722" max="11722" width="17.625" style="10" customWidth="1"/>
    <col min="11723" max="11723" width="12.5" style="10" customWidth="1"/>
    <col min="11724" max="11724" width="14.875" style="10" customWidth="1"/>
    <col min="11725" max="11725" width="14.5" style="10" customWidth="1"/>
    <col min="11726" max="11726" width="11" style="10" customWidth="1"/>
    <col min="11727" max="11727" width="14.375" style="10" customWidth="1"/>
    <col min="11728" max="11728" width="17.5" style="10" customWidth="1"/>
    <col min="11729" max="11729" width="15.5" style="10" customWidth="1"/>
    <col min="11730" max="11731" width="14.125" style="10" customWidth="1"/>
    <col min="11732" max="11732" width="15.375" style="10" customWidth="1"/>
    <col min="11733" max="11733" width="14.125" style="10" customWidth="1"/>
    <col min="11734" max="11734" width="12.5" style="10" customWidth="1"/>
    <col min="11735" max="11975" width="8.875" style="10"/>
    <col min="11976" max="11976" width="20.5" style="10" customWidth="1"/>
    <col min="11977" max="11977" width="24.625" style="10" customWidth="1"/>
    <col min="11978" max="11978" width="17.625" style="10" customWidth="1"/>
    <col min="11979" max="11979" width="12.5" style="10" customWidth="1"/>
    <col min="11980" max="11980" width="14.875" style="10" customWidth="1"/>
    <col min="11981" max="11981" width="14.5" style="10" customWidth="1"/>
    <col min="11982" max="11982" width="11" style="10" customWidth="1"/>
    <col min="11983" max="11983" width="14.375" style="10" customWidth="1"/>
    <col min="11984" max="11984" width="17.5" style="10" customWidth="1"/>
    <col min="11985" max="11985" width="15.5" style="10" customWidth="1"/>
    <col min="11986" max="11987" width="14.125" style="10" customWidth="1"/>
    <col min="11988" max="11988" width="15.375" style="10" customWidth="1"/>
    <col min="11989" max="11989" width="14.125" style="10" customWidth="1"/>
    <col min="11990" max="11990" width="12.5" style="10" customWidth="1"/>
    <col min="11991" max="12231" width="8.875" style="10"/>
    <col min="12232" max="12232" width="20.5" style="10" customWidth="1"/>
    <col min="12233" max="12233" width="24.625" style="10" customWidth="1"/>
    <col min="12234" max="12234" width="17.625" style="10" customWidth="1"/>
    <col min="12235" max="12235" width="12.5" style="10" customWidth="1"/>
    <col min="12236" max="12236" width="14.875" style="10" customWidth="1"/>
    <col min="12237" max="12237" width="14.5" style="10" customWidth="1"/>
    <col min="12238" max="12238" width="11" style="10" customWidth="1"/>
    <col min="12239" max="12239" width="14.375" style="10" customWidth="1"/>
    <col min="12240" max="12240" width="17.5" style="10" customWidth="1"/>
    <col min="12241" max="12241" width="15.5" style="10" customWidth="1"/>
    <col min="12242" max="12243" width="14.125" style="10" customWidth="1"/>
    <col min="12244" max="12244" width="15.375" style="10" customWidth="1"/>
    <col min="12245" max="12245" width="14.125" style="10" customWidth="1"/>
    <col min="12246" max="12246" width="12.5" style="10" customWidth="1"/>
    <col min="12247" max="12487" width="8.875" style="10"/>
    <col min="12488" max="12488" width="20.5" style="10" customWidth="1"/>
    <col min="12489" max="12489" width="24.625" style="10" customWidth="1"/>
    <col min="12490" max="12490" width="17.625" style="10" customWidth="1"/>
    <col min="12491" max="12491" width="12.5" style="10" customWidth="1"/>
    <col min="12492" max="12492" width="14.875" style="10" customWidth="1"/>
    <col min="12493" max="12493" width="14.5" style="10" customWidth="1"/>
    <col min="12494" max="12494" width="11" style="10" customWidth="1"/>
    <col min="12495" max="12495" width="14.375" style="10" customWidth="1"/>
    <col min="12496" max="12496" width="17.5" style="10" customWidth="1"/>
    <col min="12497" max="12497" width="15.5" style="10" customWidth="1"/>
    <col min="12498" max="12499" width="14.125" style="10" customWidth="1"/>
    <col min="12500" max="12500" width="15.375" style="10" customWidth="1"/>
    <col min="12501" max="12501" width="14.125" style="10" customWidth="1"/>
    <col min="12502" max="12502" width="12.5" style="10" customWidth="1"/>
    <col min="12503" max="12743" width="8.875" style="10"/>
    <col min="12744" max="12744" width="20.5" style="10" customWidth="1"/>
    <col min="12745" max="12745" width="24.625" style="10" customWidth="1"/>
    <col min="12746" max="12746" width="17.625" style="10" customWidth="1"/>
    <col min="12747" max="12747" width="12.5" style="10" customWidth="1"/>
    <col min="12748" max="12748" width="14.875" style="10" customWidth="1"/>
    <col min="12749" max="12749" width="14.5" style="10" customWidth="1"/>
    <col min="12750" max="12750" width="11" style="10" customWidth="1"/>
    <col min="12751" max="12751" width="14.375" style="10" customWidth="1"/>
    <col min="12752" max="12752" width="17.5" style="10" customWidth="1"/>
    <col min="12753" max="12753" width="15.5" style="10" customWidth="1"/>
    <col min="12754" max="12755" width="14.125" style="10" customWidth="1"/>
    <col min="12756" max="12756" width="15.375" style="10" customWidth="1"/>
    <col min="12757" max="12757" width="14.125" style="10" customWidth="1"/>
    <col min="12758" max="12758" width="12.5" style="10" customWidth="1"/>
    <col min="12759" max="12999" width="8.875" style="10"/>
    <col min="13000" max="13000" width="20.5" style="10" customWidth="1"/>
    <col min="13001" max="13001" width="24.625" style="10" customWidth="1"/>
    <col min="13002" max="13002" width="17.625" style="10" customWidth="1"/>
    <col min="13003" max="13003" width="12.5" style="10" customWidth="1"/>
    <col min="13004" max="13004" width="14.875" style="10" customWidth="1"/>
    <col min="13005" max="13005" width="14.5" style="10" customWidth="1"/>
    <col min="13006" max="13006" width="11" style="10" customWidth="1"/>
    <col min="13007" max="13007" width="14.375" style="10" customWidth="1"/>
    <col min="13008" max="13008" width="17.5" style="10" customWidth="1"/>
    <col min="13009" max="13009" width="15.5" style="10" customWidth="1"/>
    <col min="13010" max="13011" width="14.125" style="10" customWidth="1"/>
    <col min="13012" max="13012" width="15.375" style="10" customWidth="1"/>
    <col min="13013" max="13013" width="14.125" style="10" customWidth="1"/>
    <col min="13014" max="13014" width="12.5" style="10" customWidth="1"/>
    <col min="13015" max="13255" width="8.875" style="10"/>
    <col min="13256" max="13256" width="20.5" style="10" customWidth="1"/>
    <col min="13257" max="13257" width="24.625" style="10" customWidth="1"/>
    <col min="13258" max="13258" width="17.625" style="10" customWidth="1"/>
    <col min="13259" max="13259" width="12.5" style="10" customWidth="1"/>
    <col min="13260" max="13260" width="14.875" style="10" customWidth="1"/>
    <col min="13261" max="13261" width="14.5" style="10" customWidth="1"/>
    <col min="13262" max="13262" width="11" style="10" customWidth="1"/>
    <col min="13263" max="13263" width="14.375" style="10" customWidth="1"/>
    <col min="13264" max="13264" width="17.5" style="10" customWidth="1"/>
    <col min="13265" max="13265" width="15.5" style="10" customWidth="1"/>
    <col min="13266" max="13267" width="14.125" style="10" customWidth="1"/>
    <col min="13268" max="13268" width="15.375" style="10" customWidth="1"/>
    <col min="13269" max="13269" width="14.125" style="10" customWidth="1"/>
    <col min="13270" max="13270" width="12.5" style="10" customWidth="1"/>
    <col min="13271" max="13511" width="8.875" style="10"/>
    <col min="13512" max="13512" width="20.5" style="10" customWidth="1"/>
    <col min="13513" max="13513" width="24.625" style="10" customWidth="1"/>
    <col min="13514" max="13514" width="17.625" style="10" customWidth="1"/>
    <col min="13515" max="13515" width="12.5" style="10" customWidth="1"/>
    <col min="13516" max="13516" width="14.875" style="10" customWidth="1"/>
    <col min="13517" max="13517" width="14.5" style="10" customWidth="1"/>
    <col min="13518" max="13518" width="11" style="10" customWidth="1"/>
    <col min="13519" max="13519" width="14.375" style="10" customWidth="1"/>
    <col min="13520" max="13520" width="17.5" style="10" customWidth="1"/>
    <col min="13521" max="13521" width="15.5" style="10" customWidth="1"/>
    <col min="13522" max="13523" width="14.125" style="10" customWidth="1"/>
    <col min="13524" max="13524" width="15.375" style="10" customWidth="1"/>
    <col min="13525" max="13525" width="14.125" style="10" customWidth="1"/>
    <col min="13526" max="13526" width="12.5" style="10" customWidth="1"/>
    <col min="13527" max="13767" width="8.875" style="10"/>
    <col min="13768" max="13768" width="20.5" style="10" customWidth="1"/>
    <col min="13769" max="13769" width="24.625" style="10" customWidth="1"/>
    <col min="13770" max="13770" width="17.625" style="10" customWidth="1"/>
    <col min="13771" max="13771" width="12.5" style="10" customWidth="1"/>
    <col min="13772" max="13772" width="14.875" style="10" customWidth="1"/>
    <col min="13773" max="13773" width="14.5" style="10" customWidth="1"/>
    <col min="13774" max="13774" width="11" style="10" customWidth="1"/>
    <col min="13775" max="13775" width="14.375" style="10" customWidth="1"/>
    <col min="13776" max="13776" width="17.5" style="10" customWidth="1"/>
    <col min="13777" max="13777" width="15.5" style="10" customWidth="1"/>
    <col min="13778" max="13779" width="14.125" style="10" customWidth="1"/>
    <col min="13780" max="13780" width="15.375" style="10" customWidth="1"/>
    <col min="13781" max="13781" width="14.125" style="10" customWidth="1"/>
    <col min="13782" max="13782" width="12.5" style="10" customWidth="1"/>
    <col min="13783" max="14023" width="8.875" style="10"/>
    <col min="14024" max="14024" width="20.5" style="10" customWidth="1"/>
    <col min="14025" max="14025" width="24.625" style="10" customWidth="1"/>
    <col min="14026" max="14026" width="17.625" style="10" customWidth="1"/>
    <col min="14027" max="14027" width="12.5" style="10" customWidth="1"/>
    <col min="14028" max="14028" width="14.875" style="10" customWidth="1"/>
    <col min="14029" max="14029" width="14.5" style="10" customWidth="1"/>
    <col min="14030" max="14030" width="11" style="10" customWidth="1"/>
    <col min="14031" max="14031" width="14.375" style="10" customWidth="1"/>
    <col min="14032" max="14032" width="17.5" style="10" customWidth="1"/>
    <col min="14033" max="14033" width="15.5" style="10" customWidth="1"/>
    <col min="14034" max="14035" width="14.125" style="10" customWidth="1"/>
    <col min="14036" max="14036" width="15.375" style="10" customWidth="1"/>
    <col min="14037" max="14037" width="14.125" style="10" customWidth="1"/>
    <col min="14038" max="14038" width="12.5" style="10" customWidth="1"/>
    <col min="14039" max="14279" width="8.875" style="10"/>
    <col min="14280" max="14280" width="20.5" style="10" customWidth="1"/>
    <col min="14281" max="14281" width="24.625" style="10" customWidth="1"/>
    <col min="14282" max="14282" width="17.625" style="10" customWidth="1"/>
    <col min="14283" max="14283" width="12.5" style="10" customWidth="1"/>
    <col min="14284" max="14284" width="14.875" style="10" customWidth="1"/>
    <col min="14285" max="14285" width="14.5" style="10" customWidth="1"/>
    <col min="14286" max="14286" width="11" style="10" customWidth="1"/>
    <col min="14287" max="14287" width="14.375" style="10" customWidth="1"/>
    <col min="14288" max="14288" width="17.5" style="10" customWidth="1"/>
    <col min="14289" max="14289" width="15.5" style="10" customWidth="1"/>
    <col min="14290" max="14291" width="14.125" style="10" customWidth="1"/>
    <col min="14292" max="14292" width="15.375" style="10" customWidth="1"/>
    <col min="14293" max="14293" width="14.125" style="10" customWidth="1"/>
    <col min="14294" max="14294" width="12.5" style="10" customWidth="1"/>
    <col min="14295" max="14535" width="8.875" style="10"/>
    <col min="14536" max="14536" width="20.5" style="10" customWidth="1"/>
    <col min="14537" max="14537" width="24.625" style="10" customWidth="1"/>
    <col min="14538" max="14538" width="17.625" style="10" customWidth="1"/>
    <col min="14539" max="14539" width="12.5" style="10" customWidth="1"/>
    <col min="14540" max="14540" width="14.875" style="10" customWidth="1"/>
    <col min="14541" max="14541" width="14.5" style="10" customWidth="1"/>
    <col min="14542" max="14542" width="11" style="10" customWidth="1"/>
    <col min="14543" max="14543" width="14.375" style="10" customWidth="1"/>
    <col min="14544" max="14544" width="17.5" style="10" customWidth="1"/>
    <col min="14545" max="14545" width="15.5" style="10" customWidth="1"/>
    <col min="14546" max="14547" width="14.125" style="10" customWidth="1"/>
    <col min="14548" max="14548" width="15.375" style="10" customWidth="1"/>
    <col min="14549" max="14549" width="14.125" style="10" customWidth="1"/>
    <col min="14550" max="14550" width="12.5" style="10" customWidth="1"/>
    <col min="14551" max="14791" width="8.875" style="10"/>
    <col min="14792" max="14792" width="20.5" style="10" customWidth="1"/>
    <col min="14793" max="14793" width="24.625" style="10" customWidth="1"/>
    <col min="14794" max="14794" width="17.625" style="10" customWidth="1"/>
    <col min="14795" max="14795" width="12.5" style="10" customWidth="1"/>
    <col min="14796" max="14796" width="14.875" style="10" customWidth="1"/>
    <col min="14797" max="14797" width="14.5" style="10" customWidth="1"/>
    <col min="14798" max="14798" width="11" style="10" customWidth="1"/>
    <col min="14799" max="14799" width="14.375" style="10" customWidth="1"/>
    <col min="14800" max="14800" width="17.5" style="10" customWidth="1"/>
    <col min="14801" max="14801" width="15.5" style="10" customWidth="1"/>
    <col min="14802" max="14803" width="14.125" style="10" customWidth="1"/>
    <col min="14804" max="14804" width="15.375" style="10" customWidth="1"/>
    <col min="14805" max="14805" width="14.125" style="10" customWidth="1"/>
    <col min="14806" max="14806" width="12.5" style="10" customWidth="1"/>
    <col min="14807" max="15047" width="8.875" style="10"/>
    <col min="15048" max="15048" width="20.5" style="10" customWidth="1"/>
    <col min="15049" max="15049" width="24.625" style="10" customWidth="1"/>
    <col min="15050" max="15050" width="17.625" style="10" customWidth="1"/>
    <col min="15051" max="15051" width="12.5" style="10" customWidth="1"/>
    <col min="15052" max="15052" width="14.875" style="10" customWidth="1"/>
    <col min="15053" max="15053" width="14.5" style="10" customWidth="1"/>
    <col min="15054" max="15054" width="11" style="10" customWidth="1"/>
    <col min="15055" max="15055" width="14.375" style="10" customWidth="1"/>
    <col min="15056" max="15056" width="17.5" style="10" customWidth="1"/>
    <col min="15057" max="15057" width="15.5" style="10" customWidth="1"/>
    <col min="15058" max="15059" width="14.125" style="10" customWidth="1"/>
    <col min="15060" max="15060" width="15.375" style="10" customWidth="1"/>
    <col min="15061" max="15061" width="14.125" style="10" customWidth="1"/>
    <col min="15062" max="15062" width="12.5" style="10" customWidth="1"/>
    <col min="15063" max="15303" width="8.875" style="10"/>
    <col min="15304" max="15304" width="20.5" style="10" customWidth="1"/>
    <col min="15305" max="15305" width="24.625" style="10" customWidth="1"/>
    <col min="15306" max="15306" width="17.625" style="10" customWidth="1"/>
    <col min="15307" max="15307" width="12.5" style="10" customWidth="1"/>
    <col min="15308" max="15308" width="14.875" style="10" customWidth="1"/>
    <col min="15309" max="15309" width="14.5" style="10" customWidth="1"/>
    <col min="15310" max="15310" width="11" style="10" customWidth="1"/>
    <col min="15311" max="15311" width="14.375" style="10" customWidth="1"/>
    <col min="15312" max="15312" width="17.5" style="10" customWidth="1"/>
    <col min="15313" max="15313" width="15.5" style="10" customWidth="1"/>
    <col min="15314" max="15315" width="14.125" style="10" customWidth="1"/>
    <col min="15316" max="15316" width="15.375" style="10" customWidth="1"/>
    <col min="15317" max="15317" width="14.125" style="10" customWidth="1"/>
    <col min="15318" max="15318" width="12.5" style="10" customWidth="1"/>
    <col min="15319" max="15559" width="8.875" style="10"/>
    <col min="15560" max="15560" width="20.5" style="10" customWidth="1"/>
    <col min="15561" max="15561" width="24.625" style="10" customWidth="1"/>
    <col min="15562" max="15562" width="17.625" style="10" customWidth="1"/>
    <col min="15563" max="15563" width="12.5" style="10" customWidth="1"/>
    <col min="15564" max="15564" width="14.875" style="10" customWidth="1"/>
    <col min="15565" max="15565" width="14.5" style="10" customWidth="1"/>
    <col min="15566" max="15566" width="11" style="10" customWidth="1"/>
    <col min="15567" max="15567" width="14.375" style="10" customWidth="1"/>
    <col min="15568" max="15568" width="17.5" style="10" customWidth="1"/>
    <col min="15569" max="15569" width="15.5" style="10" customWidth="1"/>
    <col min="15570" max="15571" width="14.125" style="10" customWidth="1"/>
    <col min="15572" max="15572" width="15.375" style="10" customWidth="1"/>
    <col min="15573" max="15573" width="14.125" style="10" customWidth="1"/>
    <col min="15574" max="15574" width="12.5" style="10" customWidth="1"/>
    <col min="15575" max="15815" width="8.875" style="10"/>
    <col min="15816" max="15816" width="20.5" style="10" customWidth="1"/>
    <col min="15817" max="15817" width="24.625" style="10" customWidth="1"/>
    <col min="15818" max="15818" width="17.625" style="10" customWidth="1"/>
    <col min="15819" max="15819" width="12.5" style="10" customWidth="1"/>
    <col min="15820" max="15820" width="14.875" style="10" customWidth="1"/>
    <col min="15821" max="15821" width="14.5" style="10" customWidth="1"/>
    <col min="15822" max="15822" width="11" style="10" customWidth="1"/>
    <col min="15823" max="15823" width="14.375" style="10" customWidth="1"/>
    <col min="15824" max="15824" width="17.5" style="10" customWidth="1"/>
    <col min="15825" max="15825" width="15.5" style="10" customWidth="1"/>
    <col min="15826" max="15827" width="14.125" style="10" customWidth="1"/>
    <col min="15828" max="15828" width="15.375" style="10" customWidth="1"/>
    <col min="15829" max="15829" width="14.125" style="10" customWidth="1"/>
    <col min="15830" max="15830" width="12.5" style="10" customWidth="1"/>
    <col min="15831" max="16071" width="8.875" style="10"/>
    <col min="16072" max="16072" width="20.5" style="10" customWidth="1"/>
    <col min="16073" max="16073" width="24.625" style="10" customWidth="1"/>
    <col min="16074" max="16074" width="17.625" style="10" customWidth="1"/>
    <col min="16075" max="16075" width="12.5" style="10" customWidth="1"/>
    <col min="16076" max="16076" width="14.875" style="10" customWidth="1"/>
    <col min="16077" max="16077" width="14.5" style="10" customWidth="1"/>
    <col min="16078" max="16078" width="11" style="10" customWidth="1"/>
    <col min="16079" max="16079" width="14.375" style="10" customWidth="1"/>
    <col min="16080" max="16080" width="17.5" style="10" customWidth="1"/>
    <col min="16081" max="16081" width="15.5" style="10" customWidth="1"/>
    <col min="16082" max="16083" width="14.125" style="10" customWidth="1"/>
    <col min="16084" max="16084" width="15.375" style="10" customWidth="1"/>
    <col min="16085" max="16085" width="14.125" style="10" customWidth="1"/>
    <col min="16086" max="16086" width="12.5" style="10" customWidth="1"/>
    <col min="16087" max="16365" width="8.875" style="10"/>
    <col min="16366" max="16384" width="9" style="10"/>
  </cols>
  <sheetData>
    <row r="1" s="1" customFormat="1" ht="21.75" spans="1:13">
      <c r="A1" s="11"/>
      <c r="B1" s="11"/>
      <c r="C1" s="3"/>
      <c r="D1" s="12"/>
      <c r="F1" s="12"/>
      <c r="G1" s="13"/>
      <c r="H1" s="13"/>
      <c r="I1" s="13"/>
      <c r="J1" s="13"/>
      <c r="K1" s="13"/>
    </row>
    <row r="2" s="1" customFormat="1" ht="39.75" customHeight="1" spans="1:13">
      <c r="A2" s="14" t="s">
        <v>303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32" customHeight="1" spans="1:13">
      <c r="A3" s="15" t="s">
        <v>2</v>
      </c>
      <c r="B3" s="15"/>
      <c r="C3" s="15"/>
      <c r="D3" s="15"/>
      <c r="F3" s="16"/>
      <c r="G3" s="17"/>
      <c r="H3" s="17"/>
      <c r="I3" s="17"/>
      <c r="J3" s="18" t="s">
        <v>88</v>
      </c>
      <c r="K3" s="18"/>
      <c r="L3" s="18"/>
      <c r="M3" s="18"/>
    </row>
    <row r="4" s="3" customFormat="1" ht="30" customHeight="1" spans="1:13">
      <c r="A4" s="19" t="s">
        <v>4</v>
      </c>
      <c r="B4" s="20" t="s">
        <v>5</v>
      </c>
      <c r="C4" s="19" t="s">
        <v>6</v>
      </c>
      <c r="D4" s="21" t="s">
        <v>89</v>
      </c>
      <c r="E4" s="19" t="s">
        <v>8</v>
      </c>
      <c r="F4" s="21" t="s">
        <v>9</v>
      </c>
      <c r="G4" s="22" t="s">
        <v>10</v>
      </c>
      <c r="H4" s="23" t="s">
        <v>11</v>
      </c>
      <c r="I4" s="23"/>
      <c r="J4" s="23"/>
      <c r="K4" s="23"/>
      <c r="L4" s="23"/>
      <c r="M4" s="24" t="s">
        <v>12</v>
      </c>
    </row>
    <row r="5" s="4" customFormat="1" ht="33" customHeight="1" spans="1:13">
      <c r="A5" s="19"/>
      <c r="B5" s="20"/>
      <c r="C5" s="19"/>
      <c r="D5" s="21"/>
      <c r="E5" s="19"/>
      <c r="F5" s="21"/>
      <c r="G5" s="22"/>
      <c r="H5" s="22" t="s">
        <v>13</v>
      </c>
      <c r="I5" s="22" t="s">
        <v>14</v>
      </c>
      <c r="J5" s="22" t="s">
        <v>15</v>
      </c>
      <c r="K5" s="22" t="s">
        <v>16</v>
      </c>
      <c r="L5" s="22" t="s">
        <v>90</v>
      </c>
      <c r="M5" s="24"/>
    </row>
    <row r="6" s="4" customFormat="1" ht="33" customHeight="1" spans="1:13">
      <c r="A6" s="19" t="s">
        <v>18</v>
      </c>
      <c r="B6" s="19"/>
      <c r="C6" s="19"/>
      <c r="D6" s="19"/>
      <c r="E6" s="19"/>
      <c r="F6" s="19"/>
      <c r="G6" s="19"/>
      <c r="H6" s="22">
        <f>SUM(H7:K7)</f>
        <v>729012.8</v>
      </c>
      <c r="I6" s="22"/>
      <c r="J6" s="22"/>
      <c r="K6" s="22"/>
      <c r="L6" s="25" t="s">
        <v>19</v>
      </c>
      <c r="M6" s="24"/>
    </row>
    <row r="7" s="3" customFormat="1" ht="33.75" customHeight="1" spans="1:13">
      <c r="A7" s="26" t="s">
        <v>20</v>
      </c>
      <c r="B7" s="26"/>
      <c r="C7" s="26"/>
      <c r="D7" s="27">
        <f>SUM(D8:D22)</f>
        <v>638</v>
      </c>
      <c r="E7" s="28">
        <f>SUM(E8:E22)</f>
        <v>22781.65</v>
      </c>
      <c r="F7" s="28">
        <f>SUM(F8:F22)</f>
        <v>28477062.5</v>
      </c>
      <c r="G7" s="28">
        <f t="shared" ref="G7:L7" si="0">SUM(G8:G22)</f>
        <v>911266</v>
      </c>
      <c r="H7" s="28">
        <f t="shared" si="0"/>
        <v>318943.1</v>
      </c>
      <c r="I7" s="28">
        <f t="shared" si="0"/>
        <v>273379.8</v>
      </c>
      <c r="J7" s="28">
        <f t="shared" si="0"/>
        <v>68344.95</v>
      </c>
      <c r="K7" s="28">
        <f t="shared" si="0"/>
        <v>68344.95</v>
      </c>
      <c r="L7" s="28">
        <f t="shared" si="0"/>
        <v>182253.2</v>
      </c>
      <c r="M7" s="24"/>
    </row>
    <row r="8" s="5" customFormat="1" ht="51" customHeight="1" spans="1:13">
      <c r="A8" s="29" t="s">
        <v>304</v>
      </c>
      <c r="B8" s="29" t="s">
        <v>305</v>
      </c>
      <c r="C8" s="29" t="s">
        <v>306</v>
      </c>
      <c r="D8" s="29">
        <v>1</v>
      </c>
      <c r="E8" s="30">
        <v>98</v>
      </c>
      <c r="F8" s="30">
        <v>122500</v>
      </c>
      <c r="G8" s="30">
        <v>3920</v>
      </c>
      <c r="H8" s="30">
        <v>1372</v>
      </c>
      <c r="I8" s="30">
        <v>1176</v>
      </c>
      <c r="J8" s="31">
        <v>294</v>
      </c>
      <c r="K8" s="31">
        <v>294</v>
      </c>
      <c r="L8" s="32">
        <v>784</v>
      </c>
      <c r="M8" s="32" t="s">
        <v>19</v>
      </c>
    </row>
    <row r="9" s="5" customFormat="1" ht="51" customHeight="1" spans="1:13">
      <c r="A9" s="29" t="str">
        <f t="shared" ref="A9:A22" si="1">MID(B9,7,7)</f>
        <v>锦江村民委员会</v>
      </c>
      <c r="B9" s="29" t="s">
        <v>307</v>
      </c>
      <c r="C9" s="29" t="s">
        <v>308</v>
      </c>
      <c r="D9" s="29">
        <v>31</v>
      </c>
      <c r="E9" s="30">
        <v>938.34</v>
      </c>
      <c r="F9" s="30">
        <v>1172925</v>
      </c>
      <c r="G9" s="30">
        <v>37533.6</v>
      </c>
      <c r="H9" s="30">
        <v>13136.76</v>
      </c>
      <c r="I9" s="30">
        <v>11260.08</v>
      </c>
      <c r="J9" s="31">
        <v>2815.02</v>
      </c>
      <c r="K9" s="31">
        <v>2815.02</v>
      </c>
      <c r="L9" s="32">
        <v>7506.72</v>
      </c>
      <c r="M9" s="32" t="s">
        <v>19</v>
      </c>
    </row>
    <row r="10" s="5" customFormat="1" ht="55" customHeight="1" spans="1:13">
      <c r="A10" s="29" t="str">
        <f t="shared" si="1"/>
        <v>西泽村民委员会</v>
      </c>
      <c r="B10" s="29" t="s">
        <v>309</v>
      </c>
      <c r="C10" s="29" t="s">
        <v>310</v>
      </c>
      <c r="D10" s="29">
        <v>42</v>
      </c>
      <c r="E10" s="30">
        <v>1142.46</v>
      </c>
      <c r="F10" s="30">
        <v>1428075</v>
      </c>
      <c r="G10" s="30">
        <v>45698.4</v>
      </c>
      <c r="H10" s="30">
        <v>15994.44</v>
      </c>
      <c r="I10" s="30">
        <v>13709.52</v>
      </c>
      <c r="J10" s="31">
        <v>3427.38</v>
      </c>
      <c r="K10" s="31">
        <v>3427.38</v>
      </c>
      <c r="L10" s="32">
        <v>9139.68</v>
      </c>
      <c r="M10" s="32" t="s">
        <v>19</v>
      </c>
    </row>
    <row r="11" s="5" customFormat="1" ht="48" customHeight="1" spans="1:13">
      <c r="A11" s="29" t="str">
        <f t="shared" si="1"/>
        <v>隆文村民委员会</v>
      </c>
      <c r="B11" s="29" t="s">
        <v>311</v>
      </c>
      <c r="C11" s="29" t="s">
        <v>312</v>
      </c>
      <c r="D11" s="29">
        <v>78</v>
      </c>
      <c r="E11" s="30">
        <v>445.1</v>
      </c>
      <c r="F11" s="30">
        <v>556375</v>
      </c>
      <c r="G11" s="30">
        <v>17804</v>
      </c>
      <c r="H11" s="30">
        <v>6231.4</v>
      </c>
      <c r="I11" s="30">
        <v>5341.2</v>
      </c>
      <c r="J11" s="31">
        <v>1335.3</v>
      </c>
      <c r="K11" s="31">
        <v>1335.3</v>
      </c>
      <c r="L11" s="32">
        <v>3560.8</v>
      </c>
      <c r="M11" s="32" t="s">
        <v>19</v>
      </c>
    </row>
    <row r="12" s="5" customFormat="1" ht="44" customHeight="1" spans="1:13">
      <c r="A12" s="29" t="str">
        <f t="shared" si="1"/>
        <v>莲湖村民委员会</v>
      </c>
      <c r="B12" s="29" t="s">
        <v>313</v>
      </c>
      <c r="C12" s="29" t="s">
        <v>314</v>
      </c>
      <c r="D12" s="29">
        <v>13</v>
      </c>
      <c r="E12" s="30">
        <v>69.5</v>
      </c>
      <c r="F12" s="30">
        <v>86875</v>
      </c>
      <c r="G12" s="30">
        <v>2780</v>
      </c>
      <c r="H12" s="30">
        <v>973</v>
      </c>
      <c r="I12" s="30">
        <v>834</v>
      </c>
      <c r="J12" s="31">
        <v>208.5</v>
      </c>
      <c r="K12" s="31">
        <v>208.5</v>
      </c>
      <c r="L12" s="32">
        <v>556</v>
      </c>
      <c r="M12" s="32" t="s">
        <v>19</v>
      </c>
    </row>
    <row r="13" s="5" customFormat="1" ht="44" customHeight="1" spans="1:13">
      <c r="A13" s="29" t="str">
        <f t="shared" si="1"/>
        <v>塘底村民委员会</v>
      </c>
      <c r="B13" s="29" t="s">
        <v>315</v>
      </c>
      <c r="C13" s="29" t="s">
        <v>316</v>
      </c>
      <c r="D13" s="29">
        <v>36</v>
      </c>
      <c r="E13" s="30">
        <v>595.71</v>
      </c>
      <c r="F13" s="30">
        <v>744637.5</v>
      </c>
      <c r="G13" s="30">
        <v>23828.4</v>
      </c>
      <c r="H13" s="30">
        <v>8339.94</v>
      </c>
      <c r="I13" s="30">
        <v>7148.52</v>
      </c>
      <c r="J13" s="31">
        <v>1787.13</v>
      </c>
      <c r="K13" s="31">
        <v>1787.13</v>
      </c>
      <c r="L13" s="32">
        <v>4765.68</v>
      </c>
      <c r="M13" s="32" t="s">
        <v>19</v>
      </c>
    </row>
    <row r="14" s="5" customFormat="1" ht="46" customHeight="1" spans="1:13">
      <c r="A14" s="29" t="str">
        <f t="shared" si="1"/>
        <v>上泽村民委员会</v>
      </c>
      <c r="B14" s="29" t="s">
        <v>317</v>
      </c>
      <c r="C14" s="29" t="s">
        <v>318</v>
      </c>
      <c r="D14" s="29">
        <v>38</v>
      </c>
      <c r="E14" s="30">
        <v>1743.62</v>
      </c>
      <c r="F14" s="30">
        <v>2179525</v>
      </c>
      <c r="G14" s="30">
        <v>69744.8</v>
      </c>
      <c r="H14" s="30">
        <v>24410.68</v>
      </c>
      <c r="I14" s="30">
        <v>20923.44</v>
      </c>
      <c r="J14" s="31">
        <v>5230.86</v>
      </c>
      <c r="K14" s="31">
        <v>5230.86</v>
      </c>
      <c r="L14" s="32">
        <v>13948.96</v>
      </c>
      <c r="M14" s="32" t="s">
        <v>19</v>
      </c>
    </row>
    <row r="15" s="5" customFormat="1" ht="44" customHeight="1" spans="1:13">
      <c r="A15" s="29" t="str">
        <f t="shared" si="1"/>
        <v>庙边村民委员会</v>
      </c>
      <c r="B15" s="29" t="s">
        <v>319</v>
      </c>
      <c r="C15" s="29" t="s">
        <v>320</v>
      </c>
      <c r="D15" s="29">
        <v>67</v>
      </c>
      <c r="E15" s="30">
        <v>1224.69</v>
      </c>
      <c r="F15" s="30">
        <v>1530862.5</v>
      </c>
      <c r="G15" s="30">
        <v>48987.6</v>
      </c>
      <c r="H15" s="30">
        <v>17145.66</v>
      </c>
      <c r="I15" s="30">
        <v>14696.28</v>
      </c>
      <c r="J15" s="31">
        <v>3674.07</v>
      </c>
      <c r="K15" s="31">
        <v>3674.07</v>
      </c>
      <c r="L15" s="32">
        <v>9797.52</v>
      </c>
      <c r="M15" s="32" t="s">
        <v>19</v>
      </c>
    </row>
    <row r="16" s="5" customFormat="1" ht="49" customHeight="1" spans="1:13">
      <c r="A16" s="29" t="str">
        <f t="shared" si="1"/>
        <v>塘头村民委员会</v>
      </c>
      <c r="B16" s="29" t="s">
        <v>321</v>
      </c>
      <c r="C16" s="29" t="s">
        <v>322</v>
      </c>
      <c r="D16" s="29">
        <v>33</v>
      </c>
      <c r="E16" s="30">
        <v>1423.03</v>
      </c>
      <c r="F16" s="30">
        <v>1778787.5</v>
      </c>
      <c r="G16" s="30">
        <v>56921.2</v>
      </c>
      <c r="H16" s="30">
        <v>19922.42</v>
      </c>
      <c r="I16" s="30">
        <v>17076.36</v>
      </c>
      <c r="J16" s="31">
        <v>4269.09</v>
      </c>
      <c r="K16" s="31">
        <v>4269.09</v>
      </c>
      <c r="L16" s="32">
        <v>11384.24</v>
      </c>
      <c r="M16" s="32" t="s">
        <v>19</v>
      </c>
    </row>
    <row r="17" s="5" customFormat="1" ht="45" customHeight="1" spans="1:13">
      <c r="A17" s="33" t="str">
        <f t="shared" si="1"/>
        <v>西头村民委员会</v>
      </c>
      <c r="B17" s="29" t="s">
        <v>323</v>
      </c>
      <c r="C17" s="29" t="s">
        <v>324</v>
      </c>
      <c r="D17" s="29">
        <v>32</v>
      </c>
      <c r="E17" s="30">
        <v>1226.77</v>
      </c>
      <c r="F17" s="30">
        <v>1533462.5</v>
      </c>
      <c r="G17" s="30">
        <v>49070.8</v>
      </c>
      <c r="H17" s="30">
        <v>17174.78</v>
      </c>
      <c r="I17" s="30">
        <v>14721.24</v>
      </c>
      <c r="J17" s="31">
        <v>3680.31</v>
      </c>
      <c r="K17" s="31">
        <v>3680.31</v>
      </c>
      <c r="L17" s="32">
        <v>9814.16</v>
      </c>
      <c r="M17" s="32" t="s">
        <v>19</v>
      </c>
    </row>
    <row r="18" s="5" customFormat="1" ht="50" customHeight="1" spans="1:13">
      <c r="A18" s="29" t="str">
        <f t="shared" si="1"/>
        <v>海阳村民委员会</v>
      </c>
      <c r="B18" s="29" t="s">
        <v>325</v>
      </c>
      <c r="C18" s="29" t="s">
        <v>326</v>
      </c>
      <c r="D18" s="29">
        <v>73</v>
      </c>
      <c r="E18" s="30">
        <v>4836.26</v>
      </c>
      <c r="F18" s="30">
        <v>6045325</v>
      </c>
      <c r="G18" s="30">
        <v>193450.4</v>
      </c>
      <c r="H18" s="30">
        <v>67707.64</v>
      </c>
      <c r="I18" s="30">
        <v>58035.12</v>
      </c>
      <c r="J18" s="31">
        <v>14508.78</v>
      </c>
      <c r="K18" s="31">
        <v>14508.78</v>
      </c>
      <c r="L18" s="32">
        <v>38690.08</v>
      </c>
      <c r="M18" s="32" t="s">
        <v>19</v>
      </c>
    </row>
    <row r="19" s="5" customFormat="1" ht="47" customHeight="1" spans="1:13">
      <c r="A19" s="29" t="str">
        <f t="shared" si="1"/>
        <v>墩寨村民委员会</v>
      </c>
      <c r="B19" s="29" t="s">
        <v>327</v>
      </c>
      <c r="C19" s="29" t="s">
        <v>328</v>
      </c>
      <c r="D19" s="29">
        <v>33</v>
      </c>
      <c r="E19" s="30">
        <v>394.3</v>
      </c>
      <c r="F19" s="30">
        <v>492875</v>
      </c>
      <c r="G19" s="30">
        <v>15772</v>
      </c>
      <c r="H19" s="30">
        <v>5520.2</v>
      </c>
      <c r="I19" s="30">
        <v>4731.6</v>
      </c>
      <c r="J19" s="31">
        <v>1182.9</v>
      </c>
      <c r="K19" s="31">
        <v>1182.9</v>
      </c>
      <c r="L19" s="32">
        <v>3154.4</v>
      </c>
      <c r="M19" s="32" t="s">
        <v>19</v>
      </c>
    </row>
    <row r="20" s="5" customFormat="1" ht="54" customHeight="1" spans="1:13">
      <c r="A20" s="29" t="str">
        <f t="shared" si="1"/>
        <v>那泰村民委员会</v>
      </c>
      <c r="B20" s="29" t="s">
        <v>329</v>
      </c>
      <c r="C20" s="29" t="s">
        <v>330</v>
      </c>
      <c r="D20" s="29">
        <v>64</v>
      </c>
      <c r="E20" s="30">
        <v>3692.8</v>
      </c>
      <c r="F20" s="30">
        <v>4616000</v>
      </c>
      <c r="G20" s="30">
        <v>147712</v>
      </c>
      <c r="H20" s="30">
        <v>51699.2</v>
      </c>
      <c r="I20" s="30">
        <v>44313.6</v>
      </c>
      <c r="J20" s="31">
        <v>11078.4</v>
      </c>
      <c r="K20" s="31">
        <v>11078.4</v>
      </c>
      <c r="L20" s="32">
        <v>29542.4</v>
      </c>
      <c r="M20" s="32" t="s">
        <v>19</v>
      </c>
    </row>
    <row r="21" s="5" customFormat="1" ht="52" customHeight="1" spans="1:13">
      <c r="A21" s="29" t="str">
        <f t="shared" si="1"/>
        <v>山底村民委员会</v>
      </c>
      <c r="B21" s="29" t="s">
        <v>331</v>
      </c>
      <c r="C21" s="29" t="s">
        <v>332</v>
      </c>
      <c r="D21" s="29">
        <v>27</v>
      </c>
      <c r="E21" s="30">
        <v>1884.1</v>
      </c>
      <c r="F21" s="30">
        <v>2355125</v>
      </c>
      <c r="G21" s="30">
        <v>75364</v>
      </c>
      <c r="H21" s="30">
        <v>26377.4</v>
      </c>
      <c r="I21" s="30">
        <v>22609.2</v>
      </c>
      <c r="J21" s="31">
        <v>5652.3</v>
      </c>
      <c r="K21" s="31">
        <v>5652.3</v>
      </c>
      <c r="L21" s="32">
        <v>15072.8</v>
      </c>
      <c r="M21" s="32" t="s">
        <v>19</v>
      </c>
    </row>
    <row r="22" s="5" customFormat="1" ht="52" customHeight="1" spans="1:13">
      <c r="A22" s="29" t="str">
        <f t="shared" si="1"/>
        <v>西廓村民委员会</v>
      </c>
      <c r="B22" s="29" t="s">
        <v>333</v>
      </c>
      <c r="C22" s="29" t="s">
        <v>334</v>
      </c>
      <c r="D22" s="29">
        <v>70</v>
      </c>
      <c r="E22" s="30">
        <v>3066.97</v>
      </c>
      <c r="F22" s="30">
        <v>3833712.5</v>
      </c>
      <c r="G22" s="30">
        <v>122678.8</v>
      </c>
      <c r="H22" s="30">
        <v>42937.58</v>
      </c>
      <c r="I22" s="30">
        <v>36803.64</v>
      </c>
      <c r="J22" s="31">
        <v>9200.91</v>
      </c>
      <c r="K22" s="31">
        <v>9200.91</v>
      </c>
      <c r="L22" s="32">
        <v>24535.76</v>
      </c>
      <c r="M22" s="32" t="s">
        <v>19</v>
      </c>
    </row>
    <row r="23" s="3" customFormat="1" ht="98" customHeight="1" spans="1:13">
      <c r="A23" s="34" t="s">
        <v>61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="6" customFormat="1" spans="1:13">
      <c r="D24" s="35"/>
      <c r="F24" s="35"/>
      <c r="L24" s="36"/>
    </row>
    <row r="25" s="6" customFormat="1" spans="1:13">
      <c r="D25" s="35"/>
      <c r="F25" s="35"/>
    </row>
    <row r="31" spans="1:13">
      <c r="A31" s="37"/>
      <c r="B31" s="37"/>
      <c r="C31" s="38"/>
      <c r="D31" s="37"/>
      <c r="E31" s="37"/>
      <c r="F31" s="37"/>
      <c r="G31" s="37"/>
      <c r="H31" s="37"/>
      <c r="I31" s="37"/>
      <c r="J31" s="37"/>
      <c r="K31" s="37"/>
    </row>
  </sheetData>
  <mergeCells count="17">
    <mergeCell ref="A2:M2"/>
    <mergeCell ref="A3:D3"/>
    <mergeCell ref="J3:M3"/>
    <mergeCell ref="H4:L4"/>
    <mergeCell ref="A6:G6"/>
    <mergeCell ref="H6:K6"/>
    <mergeCell ref="A7:C7"/>
    <mergeCell ref="A23:M23"/>
    <mergeCell ref="A31:K31"/>
    <mergeCell ref="A4:A5"/>
    <mergeCell ref="B4:B5"/>
    <mergeCell ref="C4:C5"/>
    <mergeCell ref="D4:D5"/>
    <mergeCell ref="E4:E5"/>
    <mergeCell ref="F4:F5"/>
    <mergeCell ref="G4:G5"/>
    <mergeCell ref="M4:M7"/>
  </mergeCells>
  <printOptions horizontalCentered="1"/>
  <pageMargins left="0" right="0" top="0.196527777777778" bottom="0" header="0.314583333333333" footer="0.314583333333333"/>
  <pageSetup paperSize="9" scale="44" orientation="landscape" horizontalDpi="600"/>
  <headerFooter/>
  <ignoredErrors>
    <ignoredError sqref="F8:L22 B8:B22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白沙</vt:lpstr>
      <vt:lpstr>北陡</vt:lpstr>
      <vt:lpstr>赤溪</vt:lpstr>
      <vt:lpstr>冲蒌</vt:lpstr>
      <vt:lpstr>川岛</vt:lpstr>
      <vt:lpstr>大江</vt:lpstr>
      <vt:lpstr>都斛</vt:lpstr>
      <vt:lpstr>斗山</vt:lpstr>
      <vt:lpstr>端芬</vt:lpstr>
      <vt:lpstr>广海</vt:lpstr>
      <vt:lpstr>海宴</vt:lpstr>
      <vt:lpstr>三合</vt:lpstr>
      <vt:lpstr>深井</vt:lpstr>
      <vt:lpstr>水步</vt:lpstr>
      <vt:lpstr>四九</vt:lpstr>
      <vt:lpstr>台城</vt:lpstr>
      <vt:lpstr>汶村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周晓文</dc:creator>
  <cp:lastModifiedBy>金金</cp:lastModifiedBy>
  <dcterms:created xsi:type="dcterms:W3CDTF">2019-10-14T08:21:00Z</dcterms:created>
  <cp:lastPrinted>2021-06-04T09:20:00Z</cp:lastPrinted>
  <dcterms:modified xsi:type="dcterms:W3CDTF">2025-11-13T04:21:01Z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7E7AD249F5674F268C63EC657677730F</vt:lpwstr>
  </property>
</Properties>
</file>