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945" tabRatio="882" firstSheet="2" activeTab="2"/>
  </bookViews>
  <sheets>
    <sheet name="承保清单（总）" sheetId="6" state="hidden" r:id="rId1"/>
    <sheet name="承保清单（白沙） (3)" sheetId="8" state="hidden" r:id="rId2"/>
    <sheet name="承保清单" sheetId="23" r:id="rId3"/>
    <sheet name="承保清单（都斛)二季度无" sheetId="27" state="hidden" r:id="rId4"/>
    <sheet name="承保清单（川岛)二季度无" sheetId="26" state="hidden" r:id="rId5"/>
    <sheet name="草稿" sheetId="32" state="hidden" r:id="rId6"/>
  </sheets>
  <externalReferences>
    <externalReference r:id="rId7"/>
  </externalReferences>
  <definedNames>
    <definedName name="_xlnm._FilterDatabase" localSheetId="0" hidden="1">'承保清单（总）'!$A$7:$O$107</definedName>
    <definedName name="_xlnm._FilterDatabase" localSheetId="1" hidden="1">'承保清单（白沙） (3)'!$A$7:$Q$104</definedName>
    <definedName name="_xlnm._FilterDatabase" localSheetId="5" hidden="1">草稿!$A$7:$R$57</definedName>
    <definedName name="_xlnm.Print_Titles" localSheetId="0">'承保清单（总）'!$4:$5</definedName>
    <definedName name="_xlnm.Print_Titles" localSheetId="1">'承保清单（白沙） (3)'!$4:$5</definedName>
    <definedName name="_xlnm._FilterDatabase" localSheetId="2" hidden="1">承保清单!$A$7:$Q$54</definedName>
    <definedName name="_xlnm.Print_Titles" localSheetId="2">承保清单!$4:$5</definedName>
    <definedName name="_xlnm._FilterDatabase" localSheetId="4" hidden="1">'承保清单（川岛)二季度无'!$A$7:$Q$15</definedName>
    <definedName name="_xlnm.Print_Titles" localSheetId="4">'承保清单（川岛)二季度无'!$4:$5</definedName>
    <definedName name="_xlnm._FilterDatabase" localSheetId="3" hidden="1">'承保清单（都斛)二季度无'!$A$7:$Q$17</definedName>
    <definedName name="_xlnm.Print_Titles" localSheetId="3">'承保清单（都斛)二季度无'!$4:$5</definedName>
    <definedName name="_xlnm.Print_Titles" localSheetId="5">草稿!$4:$5</definedName>
  </definedNames>
  <calcPr calcId="144525"/>
</workbook>
</file>

<file path=xl/sharedStrings.xml><?xml version="1.0" encoding="utf-8"?>
<sst xmlns="http://schemas.openxmlformats.org/spreadsheetml/2006/main" count="1766" uniqueCount="488">
  <si>
    <t>附件2：</t>
  </si>
  <si>
    <t>江门市台山市白沙镇2024年第一季度政策性蔬菜种植保险承保清单</t>
  </si>
  <si>
    <t>统计日期：2024年01月01日至2024年03月31日</t>
  </si>
  <si>
    <t>单位：亩、元</t>
  </si>
  <si>
    <t>序号</t>
  </si>
  <si>
    <t>单位</t>
  </si>
  <si>
    <t>投保人</t>
  </si>
  <si>
    <t>保单号</t>
  </si>
  <si>
    <t>起保日期</t>
  </si>
  <si>
    <t>参保数量</t>
  </si>
  <si>
    <t>总保险金额</t>
  </si>
  <si>
    <t>总保费</t>
  </si>
  <si>
    <t>保费构成</t>
  </si>
  <si>
    <t>备注</t>
  </si>
  <si>
    <t>省级财政</t>
  </si>
  <si>
    <t>市级财政</t>
  </si>
  <si>
    <t>县级财政</t>
  </si>
  <si>
    <t>农民承担</t>
  </si>
  <si>
    <t>财政应拨付总保费</t>
  </si>
  <si>
    <t>——</t>
  </si>
  <si>
    <t>总计</t>
  </si>
  <si>
    <t>白沙</t>
  </si>
  <si>
    <t>易韦锋</t>
  </si>
  <si>
    <t>P87820244407N000000008</t>
  </si>
  <si>
    <t>2024-02-29</t>
  </si>
  <si>
    <t>露地果菜辣椒148.24亩</t>
  </si>
  <si>
    <t>黄健钊</t>
  </si>
  <si>
    <t>P87820244407N000000009</t>
  </si>
  <si>
    <t>露地叶菜包菜66亩（2茬132亩）</t>
  </si>
  <si>
    <t>北陡</t>
  </si>
  <si>
    <t>蔡超燕</t>
  </si>
  <si>
    <t>P87820244407N000000039</t>
  </si>
  <si>
    <t>2024-03-31</t>
  </si>
  <si>
    <t>露地果菜辣椒596亩</t>
  </si>
  <si>
    <t>赤溪</t>
  </si>
  <si>
    <t>刘仲朋</t>
  </si>
  <si>
    <t>P87820244407N000000058</t>
  </si>
  <si>
    <t>露地果菜辣椒103亩（2茬206亩）</t>
  </si>
  <si>
    <t>P87820244407N000000061</t>
  </si>
  <si>
    <t>P87820244407N000000072</t>
  </si>
  <si>
    <t>露地果菜辣椒110亩</t>
  </si>
  <si>
    <t>冲蒌</t>
  </si>
  <si>
    <t>王书云</t>
  </si>
  <si>
    <t>P87820244407N000000015</t>
  </si>
  <si>
    <t>2024-03-13</t>
  </si>
  <si>
    <t>露地果菜辣椒、南瓜108亩（2茬216亩）</t>
  </si>
  <si>
    <t>黄基福</t>
  </si>
  <si>
    <t>P87820244407N000000021</t>
  </si>
  <si>
    <t>2024-03-16</t>
  </si>
  <si>
    <t>露地果菜南瓜300亩（2茬600亩）</t>
  </si>
  <si>
    <t>陈春豪</t>
  </si>
  <si>
    <t>P87820244407N000000026</t>
  </si>
  <si>
    <t>露地果菜冬瓜250亩（2茬500亩）</t>
  </si>
  <si>
    <t>刘君洪</t>
  </si>
  <si>
    <t>P87820244407N000000043</t>
  </si>
  <si>
    <t>露地果菜冬瓜250亩、苦瓜100亩（2茬700亩）</t>
  </si>
  <si>
    <t>黄自嫦</t>
  </si>
  <si>
    <t>P87820244407N000000044</t>
  </si>
  <si>
    <t>露地果菜节瓜205亩、辣椒110亩（2茬630亩）</t>
  </si>
  <si>
    <t>麦羡喜</t>
  </si>
  <si>
    <t>P87820244407N000000045</t>
  </si>
  <si>
    <t>露地果菜冬瓜50亩、南瓜50亩（2茬200亩）</t>
  </si>
  <si>
    <t>余伟洪</t>
  </si>
  <si>
    <t>P87820244407N000000062</t>
  </si>
  <si>
    <t>露地果菜冬瓜280亩</t>
  </si>
  <si>
    <t>余锦华</t>
  </si>
  <si>
    <t>P87820244407N000000069</t>
  </si>
  <si>
    <t>露地果菜冬瓜98亩、苦瓜60亩</t>
  </si>
  <si>
    <t>黄柏翔</t>
  </si>
  <si>
    <t>P87820244407N000000076</t>
  </si>
  <si>
    <t>露地果菜冬瓜38亩</t>
  </si>
  <si>
    <t>P87820244407N000000077</t>
  </si>
  <si>
    <t>露地果菜冬瓜85亩</t>
  </si>
  <si>
    <t>黄悦林</t>
  </si>
  <si>
    <t>P87820244407N000000092</t>
  </si>
  <si>
    <t>露地果菜冬瓜250亩</t>
  </si>
  <si>
    <t>大江</t>
  </si>
  <si>
    <t>刘婉仪</t>
  </si>
  <si>
    <t>P87820244407N000000027</t>
  </si>
  <si>
    <t>露地果菜辣椒、豆角336亩</t>
  </si>
  <si>
    <t>都斛</t>
  </si>
  <si>
    <t>陈贺正</t>
  </si>
  <si>
    <t>P87820244407N000000011</t>
  </si>
  <si>
    <t>露地果菜辣椒88亩（2茬176亩）</t>
  </si>
  <si>
    <t>张家权</t>
  </si>
  <si>
    <t>P87820244407N000000012</t>
  </si>
  <si>
    <t>露地果菜豆仔268亩（2茬536亩）</t>
  </si>
  <si>
    <t>王箕安</t>
  </si>
  <si>
    <t>P87820244407N000000013</t>
  </si>
  <si>
    <t>2024-03-06</t>
  </si>
  <si>
    <t>露地果菜南瓜285亩（2茬570亩）</t>
  </si>
  <si>
    <t>钟淑瑜</t>
  </si>
  <si>
    <t>P87820244407N000000014</t>
  </si>
  <si>
    <t>露地果菜辣椒230亩（2茬460亩）</t>
  </si>
  <si>
    <t>李胜华</t>
  </si>
  <si>
    <t>P87820244407N000000016</t>
  </si>
  <si>
    <t>露地果菜菜瓜120亩（2茬240亩）</t>
  </si>
  <si>
    <t>王劲皖</t>
  </si>
  <si>
    <t>P87820244407N000000025</t>
  </si>
  <si>
    <t>2024-03-23</t>
  </si>
  <si>
    <t>露地果菜辣椒72.8亩（2茬145.6亩）</t>
  </si>
  <si>
    <t>李青</t>
  </si>
  <si>
    <t>P87820244407N000000028</t>
  </si>
  <si>
    <t>露地果菜菜瓜201亩（2茬402亩）</t>
  </si>
  <si>
    <t>P87820244407N000000029</t>
  </si>
  <si>
    <t>露地果菜辣椒200亩（2茬400亩）</t>
  </si>
  <si>
    <t>斗山</t>
  </si>
  <si>
    <t>梁荣宇</t>
  </si>
  <si>
    <t>P87820244407N000000073</t>
  </si>
  <si>
    <t>露地果菜南瓜390亩（2茬780亩）</t>
  </si>
  <si>
    <t>P87820244407N000000075</t>
  </si>
  <si>
    <t>露地茎菜芋头140亩（2茬280亩）</t>
  </si>
  <si>
    <t>P87820244407N000000078</t>
  </si>
  <si>
    <t>露地叶菜番薯叶300亩（2茬600亩）</t>
  </si>
  <si>
    <t>P87820244407N000000079</t>
  </si>
  <si>
    <t>露地果菜南瓜193亩（2茬386亩）</t>
  </si>
  <si>
    <t>端芬</t>
  </si>
  <si>
    <t>麦摇运</t>
  </si>
  <si>
    <t>P87820244407N000000001</t>
  </si>
  <si>
    <t>露地果菜辣椒76亩(2茬152亩)</t>
  </si>
  <si>
    <t>余卓稳</t>
  </si>
  <si>
    <t>P87820244407N000000002</t>
  </si>
  <si>
    <t>露地果菜雪豆82亩(2茬164亩)</t>
  </si>
  <si>
    <t>陈秋瑜</t>
  </si>
  <si>
    <t>P87820244407N000000003</t>
  </si>
  <si>
    <t>露地果菜番茄80亩（2茬160亩）</t>
  </si>
  <si>
    <t>叶中坚</t>
  </si>
  <si>
    <t>P87820244407N000000004</t>
  </si>
  <si>
    <t>露地果菜茄子92亩(2茬184亩)</t>
  </si>
  <si>
    <t>李华生</t>
  </si>
  <si>
    <t>P87820244407N000000005</t>
  </si>
  <si>
    <t>露地果菜豆角84亩(2茬168亩)</t>
  </si>
  <si>
    <t>盘启鑫</t>
  </si>
  <si>
    <t>P87820244407N000000006</t>
  </si>
  <si>
    <t>露地果菜南瓜83亩(2茬166亩)</t>
  </si>
  <si>
    <t>刘伟明</t>
  </si>
  <si>
    <t>P87820244407N000000007</t>
  </si>
  <si>
    <t>露地果菜雪豆78亩(2茬156亩)</t>
  </si>
  <si>
    <t>洪绮婷</t>
  </si>
  <si>
    <t>P87820244407N000000030</t>
  </si>
  <si>
    <t>2024-03-24</t>
  </si>
  <si>
    <t>露地果菜苦瓜75亩（2茬150亩）</t>
  </si>
  <si>
    <t>刘伟强</t>
  </si>
  <si>
    <t>P87820244407N000000031</t>
  </si>
  <si>
    <t>露地果菜苦瓜88亩(2茬176亩)</t>
  </si>
  <si>
    <t>吴汝林</t>
  </si>
  <si>
    <t>P87820244407N000000032</t>
  </si>
  <si>
    <t>余贵仪</t>
  </si>
  <si>
    <t>P87820244407N000000033</t>
  </si>
  <si>
    <t>露地果菜苦瓜92亩(2茬184亩)</t>
  </si>
  <si>
    <t>朱锐聪</t>
  </si>
  <si>
    <t>P87820244407N000000034</t>
  </si>
  <si>
    <t>露地果菜辣椒75亩(2茬150亩)</t>
  </si>
  <si>
    <t>林意</t>
  </si>
  <si>
    <t>P87820244407N000000035</t>
  </si>
  <si>
    <t>露地果菜辣椒86亩(2茬172亩)</t>
  </si>
  <si>
    <t>余素彤</t>
  </si>
  <si>
    <t>P87820244407N000000036</t>
  </si>
  <si>
    <t>露地果菜苦瓜82亩(2茬164亩)</t>
  </si>
  <si>
    <t>P87820244407N000000037</t>
  </si>
  <si>
    <t>露地果菜南瓜82亩（2茬164亩）</t>
  </si>
  <si>
    <t>P87820244407N000000046</t>
  </si>
  <si>
    <t>露地果菜节瓜73亩（2茬146亩）</t>
  </si>
  <si>
    <t>P87820244407N000000047</t>
  </si>
  <si>
    <t>露地果菜节瓜78亩(2茬156亩)</t>
  </si>
  <si>
    <t>刘华胜</t>
  </si>
  <si>
    <t>P87820244407N000000049</t>
  </si>
  <si>
    <t>露地果菜南瓜84亩(2茬168亩)</t>
  </si>
  <si>
    <t>黄洽迎</t>
  </si>
  <si>
    <t>P87820244407N000000051</t>
  </si>
  <si>
    <t>露地果菜辣椒82.7亩(2茬165.4亩)</t>
  </si>
  <si>
    <t>唐树波</t>
  </si>
  <si>
    <t>P87820244407N000000052</t>
  </si>
  <si>
    <t>露地果菜辣椒96.2亩(2茬192.4亩)</t>
  </si>
  <si>
    <t>林宝笑</t>
  </si>
  <si>
    <t>P87820244407N000000053</t>
  </si>
  <si>
    <t>露地果菜丝瓜74亩(2茬148亩)</t>
  </si>
  <si>
    <t>陈如洁</t>
  </si>
  <si>
    <t>P87820244407N000000054</t>
  </si>
  <si>
    <t>露地果菜辣椒84.3亩（2茬168.6亩）</t>
  </si>
  <si>
    <t>蔡敏仪</t>
  </si>
  <si>
    <t>P87820244407N000000080</t>
  </si>
  <si>
    <t>露地果菜辣椒97.3亩（2茬194.6亩）</t>
  </si>
  <si>
    <t>朱庄铭</t>
  </si>
  <si>
    <t>P87820244407N000000081</t>
  </si>
  <si>
    <t>露地果菜辣椒108.4亩(2茬216.8亩)</t>
  </si>
  <si>
    <t>罗幺梅</t>
  </si>
  <si>
    <t>P87820244407N000000082</t>
  </si>
  <si>
    <t>露地果菜辣椒87.6亩(2茬175.2亩)</t>
  </si>
  <si>
    <t>陈东明</t>
  </si>
  <si>
    <t>P87820244407N000000083</t>
  </si>
  <si>
    <t>露地果菜辣椒92.6亩（2茬185.2亩）</t>
  </si>
  <si>
    <t>P87820244407N000000084</t>
  </si>
  <si>
    <t>露地果菜南瓜98.2亩(2茬196.4亩)</t>
  </si>
  <si>
    <t>梁志妹</t>
  </si>
  <si>
    <t>P87820244407N000000085</t>
  </si>
  <si>
    <t>露地果菜辣椒85.3亩(2茬170.6亩)</t>
  </si>
  <si>
    <t>P87820244407N000000086</t>
  </si>
  <si>
    <t>露地果菜辣椒116.3亩(2茬232.6亩)</t>
  </si>
  <si>
    <t>伍裕帮</t>
  </si>
  <si>
    <t>P87820244407N000000087</t>
  </si>
  <si>
    <t>露地果菜南瓜78.7亩(2茬157.4亩)</t>
  </si>
  <si>
    <t>伍少敏</t>
  </si>
  <si>
    <t>P87820244407N000000088</t>
  </si>
  <si>
    <t>露地果菜辣椒84.7亩(2茬169.4亩)</t>
  </si>
  <si>
    <t>余建明</t>
  </si>
  <si>
    <t>P87820244407N000000089</t>
  </si>
  <si>
    <t>露地果菜辣椒92.4亩(2茬184.8亩)</t>
  </si>
  <si>
    <t>冯柳青</t>
  </si>
  <si>
    <t>P87820244407N000000090</t>
  </si>
  <si>
    <t>露地果菜辣椒96.3亩（2茬192.6亩）</t>
  </si>
  <si>
    <t>梁璐仪</t>
  </si>
  <si>
    <t>P87820244407N000000091</t>
  </si>
  <si>
    <t>露地果菜辣椒106.5亩(2茬213亩)</t>
  </si>
  <si>
    <t>海宴</t>
  </si>
  <si>
    <t>冯森英</t>
  </si>
  <si>
    <t>P87820244407N000000066</t>
  </si>
  <si>
    <t>露地茎菜莲藕167亩</t>
  </si>
  <si>
    <t>P87820244407N000000067</t>
  </si>
  <si>
    <t>露地茎菜莲藕1029亩</t>
  </si>
  <si>
    <t>P87820244407N000000068</t>
  </si>
  <si>
    <t>露地茎菜莲藕371亩</t>
  </si>
  <si>
    <t>三合</t>
  </si>
  <si>
    <t>戴超军</t>
  </si>
  <si>
    <t>P87820244407N000000017</t>
  </si>
  <si>
    <t>露地果菜辣椒70亩、南瓜50亩(2茬240亩)</t>
  </si>
  <si>
    <t>黄忠明</t>
  </si>
  <si>
    <t>P87820244407N000000018</t>
  </si>
  <si>
    <t>露地果菜辣椒278亩(2茬556亩)</t>
  </si>
  <si>
    <t>P87820244407N000000019</t>
  </si>
  <si>
    <t>露地果菜葫芦瓜227亩(2茬454亩)</t>
  </si>
  <si>
    <t>李健敏</t>
  </si>
  <si>
    <t>P87820244407N000000020</t>
  </si>
  <si>
    <t>露地果菜南瓜136亩(2茬272亩)</t>
  </si>
  <si>
    <t>P87820244407N000000038</t>
  </si>
  <si>
    <t>露地果菜节瓜85亩(2茬170亩)</t>
  </si>
  <si>
    <t>陈素球</t>
  </si>
  <si>
    <t>P87820244407N000000048</t>
  </si>
  <si>
    <t>露地果菜辣椒117.2亩(2茬234.4亩)</t>
  </si>
  <si>
    <t>P87820244407N000000050</t>
  </si>
  <si>
    <t>露地果菜辣椒72.6亩(2茬145.2亩)</t>
  </si>
  <si>
    <t>黄丽婵</t>
  </si>
  <si>
    <t>P87820244407N000000055</t>
  </si>
  <si>
    <t>露地果菜辣椒77.6亩(2茬155.2亩)</t>
  </si>
  <si>
    <t>刘小娟</t>
  </si>
  <si>
    <t>P87820244407N000000056</t>
  </si>
  <si>
    <t>露地果菜辣椒106.8亩(2茬213.6亩)</t>
  </si>
  <si>
    <t>余洽泉</t>
  </si>
  <si>
    <t>P87820244407N000000057</t>
  </si>
  <si>
    <t>露地果菜辣椒286亩</t>
  </si>
  <si>
    <t>黄磊晖</t>
  </si>
  <si>
    <t>P87820244407N000000059</t>
  </si>
  <si>
    <t>露地果菜辣椒98.2亩(2茬196.4亩)</t>
  </si>
  <si>
    <t>冯承志</t>
  </si>
  <si>
    <t>P87820244407N000000060</t>
  </si>
  <si>
    <t>露地果菜辣椒128.6亩(2茬257.2亩)</t>
  </si>
  <si>
    <t>李景祥</t>
  </si>
  <si>
    <t>P87820244407N000000064</t>
  </si>
  <si>
    <t>露地果菜辣椒126亩(2茬252亩)</t>
  </si>
  <si>
    <t>李卓能</t>
  </si>
  <si>
    <t>P87820244407N000000065</t>
  </si>
  <si>
    <t>露地果菜辣椒135.25亩(2茬270.5亩)</t>
  </si>
  <si>
    <t>深井</t>
  </si>
  <si>
    <t>广东华南农业发展有限公司</t>
  </si>
  <si>
    <t>P87820244407N000000042</t>
  </si>
  <si>
    <t>露地果菜南瓜241.96亩(2茬483.92亩)</t>
  </si>
  <si>
    <t>水步</t>
  </si>
  <si>
    <t>梅冰芬</t>
  </si>
  <si>
    <t>P87820244407N000000063</t>
  </si>
  <si>
    <t>露地果菜辣椒130亩</t>
  </si>
  <si>
    <t>四九</t>
  </si>
  <si>
    <t>李活强</t>
  </si>
  <si>
    <t>P87820244407N000000010</t>
  </si>
  <si>
    <t>露地果菜辣椒332亩</t>
  </si>
  <si>
    <t>王光强</t>
  </si>
  <si>
    <t>P87820244407N000000022</t>
  </si>
  <si>
    <t>露地果菜辣椒、节瓜256亩</t>
  </si>
  <si>
    <t>台山市常乐农业专业合作社</t>
  </si>
  <si>
    <t>P87820244407N000000023</t>
  </si>
  <si>
    <t>露地果菜辣椒、节瓜423亩</t>
  </si>
  <si>
    <t>P87820244407N000000024</t>
  </si>
  <si>
    <t>露地果菜辣椒81亩</t>
  </si>
  <si>
    <t>余丽敏</t>
  </si>
  <si>
    <t>P87820244407N000000040</t>
  </si>
  <si>
    <t>露地茎菜芋头130亩、露地果菜丝瓜56亩</t>
  </si>
  <si>
    <t>李杏燕</t>
  </si>
  <si>
    <t>P87820244407N000000041</t>
  </si>
  <si>
    <t>露地果菜丝瓜、辣椒314亩</t>
  </si>
  <si>
    <t>余培进</t>
  </si>
  <si>
    <t>P87820244407N000000070</t>
  </si>
  <si>
    <t>露地果菜丝瓜、辣椒165亩</t>
  </si>
  <si>
    <t>P87820244407N000000071</t>
  </si>
  <si>
    <t>露地果菜节瓜、丝瓜、辣椒315亩</t>
  </si>
  <si>
    <t>余蔼燕</t>
  </si>
  <si>
    <t>P87820244407N000000074</t>
  </si>
  <si>
    <t>露地果菜辣椒、节瓜206亩</t>
  </si>
  <si>
    <t>1、参保数量：种植业指种植面积亩数。
2、根据粤财金〔2023〕35号、江农农〔2021〕278号文件，蔬菜种植保险各级财政保费分担说明：省级财政补贴40%，地、市级财政补贴10%，县（区）级财政补贴10%，农民自行负担40%；
3、根据粤财金〔2023〕35号文件，蔬菜种植保险分为叶菜、茎菜、果菜，每亩每茬保额分别为900元、1500元、2000元 ；                                                                                                                                                                                      
4、根据粤财金〔2023〕35号文件，蔬菜种植保险的露地蔬菜费率为12%、大棚蔬菜费率为8%。</t>
  </si>
  <si>
    <t>保险经办机构负责人：</t>
  </si>
  <si>
    <t>业务主管部门负责人：</t>
  </si>
  <si>
    <t xml:space="preserve">保险经办机构（盖章）： </t>
  </si>
  <si>
    <t>业务主管部门（盖章）：</t>
  </si>
  <si>
    <t xml:space="preserve">                    2024 年  01 月  12  日  </t>
  </si>
  <si>
    <t xml:space="preserve">           年     月     日  </t>
  </si>
  <si>
    <t>2茬</t>
  </si>
  <si>
    <t>1茬</t>
  </si>
  <si>
    <t>露地果菜</t>
  </si>
  <si>
    <t>露地茎菜</t>
  </si>
  <si>
    <t>辣椒</t>
  </si>
  <si>
    <t>豆角</t>
  </si>
  <si>
    <t>丝瓜</t>
  </si>
  <si>
    <t>南瓜</t>
  </si>
  <si>
    <t>雪豆</t>
  </si>
  <si>
    <t>苦瓜</t>
  </si>
  <si>
    <t>茄子</t>
  </si>
  <si>
    <t>节瓜</t>
  </si>
  <si>
    <t>莲藕</t>
  </si>
  <si>
    <t>辣椒70亩、南瓜50亩</t>
  </si>
  <si>
    <t>葫芦瓜</t>
  </si>
  <si>
    <t>丝瓜、辣椒</t>
  </si>
  <si>
    <t>辣椒、节瓜</t>
  </si>
  <si>
    <t>芋头130亩、丝瓜56亩</t>
  </si>
  <si>
    <t>节瓜、丝瓜、辣椒</t>
  </si>
  <si>
    <t>附件5：</t>
  </si>
  <si>
    <t>2025年第二季度政策性蔬菜种植保险承保清单</t>
  </si>
  <si>
    <t>统计日期：2025年04月01日至2025年06月30日</t>
  </si>
  <si>
    <t>第二季度共承保露地叶菜19亩、露地茎菜7028.27亩、露地果菜570.88亩</t>
  </si>
  <si>
    <t>P87820254407N000000041</t>
  </si>
  <si>
    <t>2025-04-12</t>
  </si>
  <si>
    <t>露地果菜节瓜12亩、苹果瓜12亩</t>
  </si>
  <si>
    <t>P87820254407N000000055</t>
  </si>
  <si>
    <t>2025-05-22</t>
  </si>
  <si>
    <t>露地果菜冬瓜24亩、南瓜12亩</t>
  </si>
  <si>
    <t>张敏锋</t>
  </si>
  <si>
    <t>P87820254407N000000075</t>
  </si>
  <si>
    <t>2025-06-30</t>
  </si>
  <si>
    <t>露地茎菜莲藕101.25亩</t>
  </si>
  <si>
    <t>P87820254407N000000076</t>
  </si>
  <si>
    <t>露地茎菜莲藕191.25亩</t>
  </si>
  <si>
    <t>王涛</t>
  </si>
  <si>
    <t>P87820254407N000000077</t>
  </si>
  <si>
    <t>露地茎菜莲藕207亩</t>
  </si>
  <si>
    <t>P87820254407N000000078</t>
  </si>
  <si>
    <t>露地茎菜莲藕76亩</t>
  </si>
  <si>
    <t>曾锡荣</t>
  </si>
  <si>
    <t>P87820254407N000000039</t>
  </si>
  <si>
    <t>露地叶菜番薯叶19亩</t>
  </si>
  <si>
    <t>P87820254407N000000040</t>
  </si>
  <si>
    <t>露地果菜辣椒40亩</t>
  </si>
  <si>
    <t>黄位弟</t>
  </si>
  <si>
    <t>P87820254407N000000054</t>
  </si>
  <si>
    <t>2025-05-17</t>
  </si>
  <si>
    <t>露地果菜苦瓜22.4亩</t>
  </si>
  <si>
    <t>黄敏</t>
  </si>
  <si>
    <t>P87820254407N000000034</t>
  </si>
  <si>
    <t>2025-04-04</t>
  </si>
  <si>
    <t>露地果菜节瓜20亩、辣椒10亩</t>
  </si>
  <si>
    <t>梁其恒</t>
  </si>
  <si>
    <t>P87820254407N000000045</t>
  </si>
  <si>
    <t>2025-04-25</t>
  </si>
  <si>
    <t>露地果菜茄子14亩</t>
  </si>
  <si>
    <t>P87820254407N000000046</t>
  </si>
  <si>
    <t>露地果菜白瓜18亩</t>
  </si>
  <si>
    <t>梅炎棠</t>
  </si>
  <si>
    <t>P87820254407N000000047</t>
  </si>
  <si>
    <t>2025-04-30</t>
  </si>
  <si>
    <t>露地茎菜莲藕86亩</t>
  </si>
  <si>
    <t>余家明</t>
  </si>
  <si>
    <t>P87820254407N000000049</t>
  </si>
  <si>
    <t>2025-05-01</t>
  </si>
  <si>
    <t>露地果菜南瓜39.98亩</t>
  </si>
  <si>
    <t>黄红真</t>
  </si>
  <si>
    <t>P87820254407N000000050</t>
  </si>
  <si>
    <t>2025-05-10</t>
  </si>
  <si>
    <t>露地果菜南瓜40亩</t>
  </si>
  <si>
    <t>P87820254407N000000051</t>
  </si>
  <si>
    <t>2025-05-14</t>
  </si>
  <si>
    <t>露地茎菜莲藕301亩</t>
  </si>
  <si>
    <t>P87820254407N000000052</t>
  </si>
  <si>
    <t>P87820254407N000000053</t>
  </si>
  <si>
    <t>露地茎菜莲藕261亩</t>
  </si>
  <si>
    <t>邓建忠</t>
  </si>
  <si>
    <t>P87820254407N000000035</t>
  </si>
  <si>
    <t>露地果菜茄子16.5亩</t>
  </si>
  <si>
    <t>P87820254407N000000048</t>
  </si>
  <si>
    <t>露地果菜南瓜5亩、节瓜9亩、辣椒15亩</t>
  </si>
  <si>
    <t>解家朝</t>
  </si>
  <si>
    <t>P87820254407N000000063</t>
  </si>
  <si>
    <t>2025-06-07</t>
  </si>
  <si>
    <t>露地果菜冬瓜10亩</t>
  </si>
  <si>
    <t>冉啟敏</t>
  </si>
  <si>
    <t>P87820254407N000000067</t>
  </si>
  <si>
    <t>2025-06-14</t>
  </si>
  <si>
    <t>陈祥</t>
  </si>
  <si>
    <t>P87820254407N000000042</t>
  </si>
  <si>
    <t>2025-04-19</t>
  </si>
  <si>
    <t>露地果菜毛豆60亩</t>
  </si>
  <si>
    <t>伍志明</t>
  </si>
  <si>
    <t>P87820254407N000000036</t>
  </si>
  <si>
    <t>2025-04-09</t>
  </si>
  <si>
    <t>露地茎菜香芋120亩</t>
  </si>
  <si>
    <t>P87820254407N000000037</t>
  </si>
  <si>
    <t>露地果菜南瓜36亩、节瓜25亩</t>
  </si>
  <si>
    <t>区汉</t>
  </si>
  <si>
    <t>P87820254407N000000038</t>
  </si>
  <si>
    <t>露地果菜节瓜20亩</t>
  </si>
  <si>
    <t>覃永疆</t>
  </si>
  <si>
    <t>P87820254407N000000043</t>
  </si>
  <si>
    <t>2025-04-22</t>
  </si>
  <si>
    <t>露地果菜南瓜20亩、节瓜20亩、辣椒10亩</t>
  </si>
  <si>
    <t>陈鸿彬</t>
  </si>
  <si>
    <t>P87820254407N000000044</t>
  </si>
  <si>
    <t>露地果菜丝瓜20亩、节瓜30亩</t>
  </si>
  <si>
    <t>P87820254407N000000061</t>
  </si>
  <si>
    <t>2025-05-31</t>
  </si>
  <si>
    <t>露地茎菜魔芋29亩、鸡爪芋50亩</t>
  </si>
  <si>
    <t>P87820254407N000000062</t>
  </si>
  <si>
    <t>露地茎菜魔芋81亩</t>
  </si>
  <si>
    <t>郭炎威</t>
  </si>
  <si>
    <t>P87820254407N000000064</t>
  </si>
  <si>
    <t>2025-06-12</t>
  </si>
  <si>
    <t>露地茎菜魔芋151.5亩</t>
  </si>
  <si>
    <t>P87820254407N000000065</t>
  </si>
  <si>
    <t>露地茎菜魔芋90亩</t>
  </si>
  <si>
    <t>P87820254407N000000066</t>
  </si>
  <si>
    <t>露地茎菜魔芋135亩</t>
  </si>
  <si>
    <t>许联辉</t>
  </si>
  <si>
    <t>P87820254407N000000071</t>
  </si>
  <si>
    <t>露地茎菜魔芋295亩</t>
  </si>
  <si>
    <t>P87820254407N000000072</t>
  </si>
  <si>
    <t>露地茎菜魔芋230亩</t>
  </si>
  <si>
    <t>P87820254407N000000073</t>
  </si>
  <si>
    <t>黄荣生</t>
  </si>
  <si>
    <t>P87820254407N000000074</t>
  </si>
  <si>
    <t>露地茎菜魔芋60亩</t>
  </si>
  <si>
    <t>汶村</t>
  </si>
  <si>
    <t>伍东晓</t>
  </si>
  <si>
    <t>P87820254407N000000056</t>
  </si>
  <si>
    <t>2025-05-24</t>
  </si>
  <si>
    <t>露地茎菜莲藕857.5亩</t>
  </si>
  <si>
    <t>P87820254407N000000057</t>
  </si>
  <si>
    <t>露地茎菜莲藕319亩</t>
  </si>
  <si>
    <t>P87820254407N000000058</t>
  </si>
  <si>
    <t>露地茎菜莲藕187.5亩</t>
  </si>
  <si>
    <t>P87820254407N000000059</t>
  </si>
  <si>
    <t>露地茎菜莲藕50亩</t>
  </si>
  <si>
    <t>P87820254407N000000060</t>
  </si>
  <si>
    <t>露地茎菜莲藕1172.72亩</t>
  </si>
  <si>
    <t>唐仁康</t>
  </si>
  <si>
    <t>P87820254407N000000068</t>
  </si>
  <si>
    <t>2025-06-13</t>
  </si>
  <si>
    <t>露地茎菜莲藕255.55亩</t>
  </si>
  <si>
    <t>P87820254407N000000069</t>
  </si>
  <si>
    <t>露地茎菜莲藕551.5亩</t>
  </si>
  <si>
    <t>P87820254407N000000070</t>
  </si>
  <si>
    <t>露地茎菜莲藕59.5亩</t>
  </si>
  <si>
    <t>1、参保数量：种植业指种植面积亩数。
2、根据粤财金〔2023〕35号、《关于做好江门市2024-2026年政策性农业保险有关工作的通知》，蔬菜种植保险各级财政保费分担说明：省级财政补贴40%，地、市级财政补贴10%，县（区）级财政补贴10%，农民自行负担40%；
3、根据粤财金〔2023〕35号文件，蔬菜种植保险分为叶菜、茎菜、果菜，每亩每茬保额分别为900元、1500元、2000元 ；                                                                                                                                                                                      
4、根据粤财金〔2023〕35号文件，蔬菜种植保险的露地蔬菜费率为12%、大棚蔬菜费率为8%。</t>
  </si>
  <si>
    <t>附件4：</t>
  </si>
  <si>
    <t>台山市都斛镇2025年第二季度政策性蔬菜种植保险承保清单</t>
  </si>
  <si>
    <t>第二季度共承保露地果菜148亩</t>
  </si>
  <si>
    <t>李任贵</t>
  </si>
  <si>
    <t>P87820254407N000000021</t>
  </si>
  <si>
    <t>2025-03-05</t>
  </si>
  <si>
    <t>露地果菜辣椒</t>
  </si>
  <si>
    <t>钟焕俊</t>
  </si>
  <si>
    <t>P87820254407N000000020</t>
  </si>
  <si>
    <t>赵家龙</t>
  </si>
  <si>
    <t>P87820254407N000000027</t>
  </si>
  <si>
    <t>2025-03-27</t>
  </si>
  <si>
    <t>露地果菜辣椒10亩、露地果菜湖南小瓜10亩</t>
  </si>
  <si>
    <t>李活勤</t>
  </si>
  <si>
    <t>P87820254407N000000028</t>
  </si>
  <si>
    <t>李礼严</t>
  </si>
  <si>
    <t>P87820254407N000000032</t>
  </si>
  <si>
    <t>2025-03-31</t>
  </si>
  <si>
    <t>露地果菜辣椒20亩、露地果菜番瓜（西葫芦）8亩</t>
  </si>
  <si>
    <t xml:space="preserve">                  2025 年  07  月  23  日  </t>
  </si>
  <si>
    <t>附件10：</t>
  </si>
  <si>
    <t>台山市川岛镇2025年第二季度政策性蔬菜种植保险承保清单</t>
  </si>
  <si>
    <t>第二季度共承保露地果菜395亩</t>
  </si>
  <si>
    <t>川岛</t>
  </si>
  <si>
    <t>卫家彪</t>
  </si>
  <si>
    <t>P87820254407N000000031</t>
  </si>
  <si>
    <t>露地果菜莲子</t>
  </si>
  <si>
    <t>P87820254407N000000029</t>
  </si>
  <si>
    <t>P87820254407N000000030</t>
  </si>
  <si>
    <t>露地叶菜</t>
  </si>
  <si>
    <t>1、参保数量：种植业指种植面积亩数。
2、根据粤财金〔2023〕35号、江农农〔2021〕278号文件、《关于做好江门市2024-2026年政策性农业保险有关工作的通知》，蔬菜种植保险各级财政保费分担说明：省级财政补贴40%，地、市级财政补贴10%，县（区）级财政补贴10%，农民自行负担40%；
3、根据粤财金〔2023〕35号文件，蔬菜种植保险分为叶菜、茎菜、果菜，每亩每茬保额分别为900元、1500元、2000元 ；                                                                                                                                                                                      
4、根据粤财金〔2023〕35号文件，蔬菜种植保险的露地蔬菜费率为12%、大棚蔬菜费率为8%。</t>
  </si>
  <si>
    <t xml:space="preserve">                  2025 年  04  月  16  日  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</si>
</sst>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</numFmts>
  <fonts count="36">
    <font>
      <sz val="10"/>
      <name val="Arial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b/>
      <sz val="16"/>
      <name val="微软雅黑"/>
      <charset val="134"/>
    </font>
    <font>
      <b/>
      <sz val="10"/>
      <color rgb="FF000000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9"/>
      <color rgb="FF000000"/>
      <name val="微软雅黑"/>
      <charset val="134"/>
    </font>
    <font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9" fillId="19" borderId="1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30" fillId="14" borderId="14" applyNumberFormat="0" applyAlignment="0" applyProtection="0">
      <alignment vertical="center"/>
    </xf>
    <xf numFmtId="0" fontId="28" fillId="18" borderId="13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79">
    <xf numFmtId="0" fontId="0" fillId="0" borderId="0" xfId="0"/>
    <xf numFmtId="0" fontId="1" fillId="0" borderId="0" xfId="49" applyFont="1" applyFill="1" applyBorder="1" applyAlignment="1"/>
    <xf numFmtId="0" fontId="1" fillId="0" borderId="0" xfId="49" applyFont="1" applyFill="1" applyAlignment="1">
      <alignment vertical="center"/>
    </xf>
    <xf numFmtId="0" fontId="1" fillId="0" borderId="0" xfId="49" applyFont="1" applyFill="1" applyAlignment="1"/>
    <xf numFmtId="0" fontId="2" fillId="0" borderId="0" xfId="49" applyFont="1" applyFill="1" applyAlignment="1"/>
    <xf numFmtId="0" fontId="2" fillId="0" borderId="0" xfId="49" applyFont="1" applyFill="1" applyAlignment="1">
      <alignment vertical="center"/>
    </xf>
    <xf numFmtId="0" fontId="3" fillId="0" borderId="0" xfId="49" applyNumberFormat="1" applyFont="1" applyFill="1" applyAlignment="1">
      <alignment horizontal="center" vertical="center"/>
    </xf>
    <xf numFmtId="0" fontId="4" fillId="0" borderId="0" xfId="49" applyFont="1" applyFill="1" applyBorder="1" applyAlignment="1">
      <alignment horizontal="left"/>
    </xf>
    <xf numFmtId="0" fontId="4" fillId="0" borderId="0" xfId="49" applyFont="1" applyFill="1" applyBorder="1" applyAlignment="1">
      <alignment horizontal="center"/>
    </xf>
    <xf numFmtId="0" fontId="4" fillId="0" borderId="0" xfId="49" applyFont="1" applyFill="1" applyBorder="1" applyAlignment="1">
      <alignment horizontal="center" vertical="center"/>
    </xf>
    <xf numFmtId="0" fontId="4" fillId="0" borderId="0" xfId="49" applyNumberFormat="1" applyFont="1" applyFill="1" applyBorder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0" xfId="49" applyFont="1" applyFill="1" applyAlignment="1">
      <alignment horizontal="left"/>
    </xf>
    <xf numFmtId="0" fontId="4" fillId="0" borderId="0" xfId="49" applyFont="1" applyFill="1" applyAlignment="1">
      <alignment horizontal="center" vertical="center"/>
    </xf>
    <xf numFmtId="0" fontId="4" fillId="0" borderId="0" xfId="49" applyFont="1" applyFill="1" applyAlignment="1"/>
    <xf numFmtId="176" fontId="4" fillId="0" borderId="0" xfId="49" applyNumberFormat="1" applyFont="1" applyFill="1" applyAlignment="1"/>
    <xf numFmtId="0" fontId="7" fillId="0" borderId="2" xfId="49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/>
    </xf>
    <xf numFmtId="176" fontId="7" fillId="0" borderId="3" xfId="49" applyNumberFormat="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/>
    </xf>
    <xf numFmtId="0" fontId="7" fillId="0" borderId="5" xfId="49" applyFont="1" applyFill="1" applyBorder="1" applyAlignment="1">
      <alignment horizontal="center" vertical="center"/>
    </xf>
    <xf numFmtId="0" fontId="7" fillId="0" borderId="6" xfId="49" applyFont="1" applyFill="1" applyBorder="1" applyAlignment="1">
      <alignment horizontal="center" vertical="center"/>
    </xf>
    <xf numFmtId="176" fontId="7" fillId="0" borderId="7" xfId="49" applyNumberFormat="1" applyFont="1" applyFill="1" applyBorder="1" applyAlignment="1">
      <alignment horizontal="right" vertical="center"/>
    </xf>
    <xf numFmtId="0" fontId="8" fillId="0" borderId="7" xfId="49" applyFont="1" applyFill="1" applyBorder="1" applyAlignment="1">
      <alignment horizontal="center" vertical="center"/>
    </xf>
    <xf numFmtId="0" fontId="8" fillId="0" borderId="7" xfId="49" applyFont="1" applyFill="1" applyBorder="1" applyAlignment="1">
      <alignment horizontal="center" vertical="center" wrapText="1"/>
    </xf>
    <xf numFmtId="176" fontId="8" fillId="0" borderId="7" xfId="49" applyNumberFormat="1" applyFont="1" applyFill="1" applyBorder="1" applyAlignment="1">
      <alignment horizontal="right" vertical="center"/>
    </xf>
    <xf numFmtId="0" fontId="9" fillId="0" borderId="8" xfId="49" applyFont="1" applyFill="1" applyBorder="1" applyAlignment="1">
      <alignment horizontal="left" vertical="center" wrapText="1"/>
    </xf>
    <xf numFmtId="176" fontId="1" fillId="0" borderId="0" xfId="49" applyNumberFormat="1" applyFont="1" applyFill="1" applyAlignment="1">
      <alignment vertical="center"/>
    </xf>
    <xf numFmtId="0" fontId="1" fillId="0" borderId="0" xfId="49" applyFont="1" applyFill="1" applyAlignment="1">
      <alignment horizontal="left" vertical="center"/>
    </xf>
    <xf numFmtId="0" fontId="10" fillId="0" borderId="0" xfId="49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49" applyFont="1" applyFill="1" applyAlignment="1">
      <alignment horizontal="center"/>
    </xf>
    <xf numFmtId="0" fontId="10" fillId="0" borderId="0" xfId="49" applyFont="1" applyFill="1" applyAlignment="1"/>
    <xf numFmtId="0" fontId="1" fillId="0" borderId="0" xfId="49" applyFont="1" applyFill="1" applyAlignment="1">
      <alignment horizontal="center"/>
    </xf>
    <xf numFmtId="0" fontId="11" fillId="0" borderId="0" xfId="49" applyNumberFormat="1" applyFont="1" applyFill="1" applyBorder="1" applyAlignment="1">
      <alignment horizontal="center" vertical="center"/>
    </xf>
    <xf numFmtId="0" fontId="7" fillId="0" borderId="0" xfId="49" applyNumberFormat="1" applyFont="1" applyFill="1" applyAlignment="1">
      <alignment horizontal="center" vertical="center"/>
    </xf>
    <xf numFmtId="0" fontId="11" fillId="0" borderId="0" xfId="49" applyNumberFormat="1" applyFont="1" applyFill="1" applyAlignment="1">
      <alignment horizontal="center" vertical="center"/>
    </xf>
    <xf numFmtId="176" fontId="7" fillId="0" borderId="5" xfId="49" applyNumberFormat="1" applyFont="1" applyFill="1" applyBorder="1" applyAlignment="1">
      <alignment horizontal="center" vertical="center"/>
    </xf>
    <xf numFmtId="176" fontId="7" fillId="0" borderId="6" xfId="49" applyNumberFormat="1" applyFont="1" applyFill="1" applyBorder="1" applyAlignment="1">
      <alignment horizontal="center" vertical="center"/>
    </xf>
    <xf numFmtId="0" fontId="7" fillId="0" borderId="2" xfId="49" applyNumberFormat="1" applyFont="1" applyFill="1" applyBorder="1" applyAlignment="1">
      <alignment horizontal="center" vertical="center"/>
    </xf>
    <xf numFmtId="176" fontId="7" fillId="0" borderId="7" xfId="49" applyNumberFormat="1" applyFont="1" applyFill="1" applyBorder="1" applyAlignment="1">
      <alignment horizontal="center" vertical="center"/>
    </xf>
    <xf numFmtId="0" fontId="7" fillId="0" borderId="3" xfId="49" applyNumberFormat="1" applyFont="1" applyFill="1" applyBorder="1" applyAlignment="1">
      <alignment horizontal="center" vertical="center"/>
    </xf>
    <xf numFmtId="0" fontId="7" fillId="0" borderId="7" xfId="49" applyNumberFormat="1" applyFont="1" applyFill="1" applyBorder="1" applyAlignment="1">
      <alignment horizontal="center" vertical="center"/>
    </xf>
    <xf numFmtId="0" fontId="6" fillId="2" borderId="7" xfId="49" applyNumberFormat="1" applyFont="1" applyFill="1" applyBorder="1" applyAlignment="1">
      <alignment horizontal="center" vertical="center" wrapText="1"/>
    </xf>
    <xf numFmtId="0" fontId="12" fillId="2" borderId="7" xfId="49" applyNumberFormat="1" applyFont="1" applyFill="1" applyBorder="1" applyAlignment="1">
      <alignment horizontal="center" vertical="center" wrapText="1"/>
    </xf>
    <xf numFmtId="0" fontId="12" fillId="0" borderId="8" xfId="49" applyNumberFormat="1" applyFont="1" applyFill="1" applyBorder="1" applyAlignment="1">
      <alignment horizontal="center" vertical="center" wrapText="1"/>
    </xf>
    <xf numFmtId="177" fontId="2" fillId="0" borderId="0" xfId="49" applyNumberFormat="1" applyFont="1" applyFill="1" applyAlignment="1">
      <alignment vertical="center"/>
    </xf>
    <xf numFmtId="176" fontId="2" fillId="0" borderId="0" xfId="49" applyNumberFormat="1" applyFont="1" applyFill="1" applyAlignment="1">
      <alignment vertical="center"/>
    </xf>
    <xf numFmtId="0" fontId="13" fillId="0" borderId="0" xfId="49" applyFont="1" applyFill="1" applyBorder="1" applyAlignment="1"/>
    <xf numFmtId="0" fontId="13" fillId="0" borderId="0" xfId="49" applyFont="1" applyFill="1" applyAlignment="1">
      <alignment vertical="center"/>
    </xf>
    <xf numFmtId="0" fontId="13" fillId="0" borderId="0" xfId="49" applyFont="1" applyFill="1" applyAlignment="1"/>
    <xf numFmtId="0" fontId="14" fillId="0" borderId="0" xfId="49" applyNumberFormat="1" applyFont="1" applyFill="1" applyAlignment="1">
      <alignment horizontal="center" vertical="center"/>
    </xf>
    <xf numFmtId="0" fontId="15" fillId="0" borderId="0" xfId="49" applyFont="1" applyFill="1" applyBorder="1" applyAlignment="1">
      <alignment horizontal="left"/>
    </xf>
    <xf numFmtId="0" fontId="15" fillId="0" borderId="0" xfId="49" applyFont="1" applyFill="1" applyBorder="1" applyAlignment="1">
      <alignment horizontal="center"/>
    </xf>
    <xf numFmtId="0" fontId="15" fillId="0" borderId="0" xfId="49" applyFont="1" applyFill="1" applyBorder="1" applyAlignment="1">
      <alignment horizontal="center" vertical="center"/>
    </xf>
    <xf numFmtId="0" fontId="15" fillId="0" borderId="0" xfId="49" applyNumberFormat="1" applyFont="1" applyFill="1" applyBorder="1" applyAlignment="1">
      <alignment vertical="center"/>
    </xf>
    <xf numFmtId="0" fontId="15" fillId="0" borderId="0" xfId="49" applyFont="1" applyFill="1" applyAlignment="1">
      <alignment horizontal="center" vertical="center"/>
    </xf>
    <xf numFmtId="0" fontId="15" fillId="0" borderId="0" xfId="49" applyFont="1" applyFill="1" applyAlignment="1"/>
    <xf numFmtId="176" fontId="15" fillId="0" borderId="0" xfId="49" applyNumberFormat="1" applyFont="1" applyFill="1" applyAlignment="1"/>
    <xf numFmtId="176" fontId="13" fillId="0" borderId="0" xfId="49" applyNumberFormat="1" applyFont="1" applyFill="1" applyAlignment="1">
      <alignment vertical="center"/>
    </xf>
    <xf numFmtId="0" fontId="13" fillId="0" borderId="0" xfId="49" applyFont="1" applyFill="1" applyAlignment="1">
      <alignment horizontal="left" vertical="center"/>
    </xf>
    <xf numFmtId="0" fontId="16" fillId="0" borderId="0" xfId="49" applyFont="1" applyFill="1" applyAlignment="1">
      <alignment horizontal="left" vertical="center"/>
    </xf>
    <xf numFmtId="0" fontId="16" fillId="0" borderId="0" xfId="49" applyFont="1" applyFill="1" applyAlignment="1">
      <alignment horizontal="center"/>
    </xf>
    <xf numFmtId="0" fontId="16" fillId="0" borderId="0" xfId="49" applyFont="1" applyFill="1" applyAlignment="1"/>
    <xf numFmtId="0" fontId="13" fillId="0" borderId="0" xfId="49" applyFont="1" applyFill="1" applyAlignment="1">
      <alignment horizontal="center"/>
    </xf>
    <xf numFmtId="0" fontId="7" fillId="0" borderId="0" xfId="49" applyNumberFormat="1" applyFont="1" applyFill="1" applyBorder="1" applyAlignment="1">
      <alignment horizontal="center" vertical="center"/>
    </xf>
    <xf numFmtId="0" fontId="7" fillId="2" borderId="7" xfId="49" applyNumberFormat="1" applyFont="1" applyFill="1" applyBorder="1" applyAlignment="1">
      <alignment horizontal="center" vertical="center" wrapText="1"/>
    </xf>
    <xf numFmtId="0" fontId="8" fillId="2" borderId="7" xfId="49" applyNumberFormat="1" applyFont="1" applyFill="1" applyBorder="1" applyAlignment="1">
      <alignment horizontal="center" vertical="center" wrapText="1"/>
    </xf>
    <xf numFmtId="0" fontId="11" fillId="2" borderId="7" xfId="49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3" fillId="0" borderId="0" xfId="49" applyNumberFormat="1" applyFont="1" applyFill="1" applyAlignment="1">
      <alignment horizontal="center" vertical="center" wrapText="1"/>
    </xf>
    <xf numFmtId="0" fontId="11" fillId="0" borderId="0" xfId="49" applyNumberFormat="1" applyFont="1" applyFill="1" applyBorder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11" fillId="0" borderId="0" xfId="49" applyNumberFormat="1" applyFont="1" applyFill="1" applyAlignment="1">
      <alignment horizontal="center" vertical="center" wrapText="1"/>
    </xf>
    <xf numFmtId="0" fontId="7" fillId="0" borderId="2" xfId="49" applyNumberFormat="1" applyFont="1" applyFill="1" applyBorder="1" applyAlignment="1">
      <alignment horizontal="center" vertical="center" wrapText="1"/>
    </xf>
    <xf numFmtId="0" fontId="7" fillId="0" borderId="3" xfId="49" applyNumberFormat="1" applyFont="1" applyFill="1" applyBorder="1" applyAlignment="1">
      <alignment horizontal="center" vertical="center" wrapText="1"/>
    </xf>
    <xf numFmtId="0" fontId="7" fillId="0" borderId="7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488;&#23665;&#24037;&#20316;\&#24212;&#25910;\&#24066;&#23545;&#24066;&#32467;&#31639;\&#24066;&#32423;&#20892;&#19994;&#20445;&#38505;&#36164;&#37329;&#32467;&#31639;&#34920;&#12304;&#30005;&#23376;&#29256;&#12305;\&#38468;&#20214;1.%20&#20445;&#21333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一季度"/>
      <sheetName val="第二季度 "/>
      <sheetName val="数据"/>
    </sheetNames>
    <sheetDataSet>
      <sheetData sheetId="0"/>
      <sheetData sheetId="1"/>
      <sheetData sheetId="2">
        <row r="4">
          <cell r="I4" t="str">
            <v>保单号</v>
          </cell>
          <cell r="J4" t="str">
            <v>保险标的</v>
          </cell>
          <cell r="K4" t="str">
            <v>保单中特别约定或备注栏与参考保额和费率信息相关内容（如保险标的项目只写了蔬菜，在备注露地或大棚）</v>
          </cell>
        </row>
        <row r="5">
          <cell r="I5" t="str">
            <v>保单号</v>
          </cell>
          <cell r="J5" t="str">
            <v>保险标的</v>
          </cell>
          <cell r="K5" t="str">
            <v>保单中特别约定或备注栏与参考保额和费率信息相关内容（如保险标的项目只写了蔬菜，在备注露地或大棚）</v>
          </cell>
        </row>
        <row r="7">
          <cell r="I7" t="str">
            <v>P9WO20254407N000000001</v>
          </cell>
          <cell r="J7" t="str">
            <v>水稻</v>
          </cell>
        </row>
        <row r="8">
          <cell r="I8" t="str">
            <v>P9WO20254407N000000002</v>
          </cell>
          <cell r="J8" t="str">
            <v>水稻</v>
          </cell>
        </row>
        <row r="9">
          <cell r="I9" t="str">
            <v>P9WO20254407N000000003</v>
          </cell>
          <cell r="J9" t="str">
            <v>水稻</v>
          </cell>
        </row>
        <row r="10">
          <cell r="I10" t="str">
            <v>P9WO20254407N000000004</v>
          </cell>
          <cell r="J10" t="str">
            <v>水稻</v>
          </cell>
        </row>
        <row r="11">
          <cell r="I11" t="str">
            <v>P9WO20254407N000000005</v>
          </cell>
          <cell r="J11" t="str">
            <v>水稻</v>
          </cell>
        </row>
        <row r="12">
          <cell r="I12" t="str">
            <v>P9WO20254407N000000006</v>
          </cell>
          <cell r="J12" t="str">
            <v>水稻</v>
          </cell>
        </row>
        <row r="13">
          <cell r="I13" t="str">
            <v>P9WO20254407N000000007</v>
          </cell>
          <cell r="J13" t="str">
            <v>水稻</v>
          </cell>
        </row>
        <row r="14">
          <cell r="I14" t="str">
            <v>P9WO20254407N000000008</v>
          </cell>
          <cell r="J14" t="str">
            <v>水稻</v>
          </cell>
        </row>
        <row r="15">
          <cell r="I15" t="str">
            <v>P9WO20254407N000000009</v>
          </cell>
          <cell r="J15" t="str">
            <v>水稻</v>
          </cell>
        </row>
        <row r="16">
          <cell r="I16" t="str">
            <v>P9WO20254407N000000010</v>
          </cell>
          <cell r="J16" t="str">
            <v>水稻</v>
          </cell>
        </row>
        <row r="17">
          <cell r="I17" t="str">
            <v>P9WO20254407N000000011</v>
          </cell>
          <cell r="J17" t="str">
            <v>水稻</v>
          </cell>
        </row>
        <row r="18">
          <cell r="I18" t="str">
            <v>P9WO20254407N000000012</v>
          </cell>
          <cell r="J18" t="str">
            <v>水稻</v>
          </cell>
        </row>
        <row r="19">
          <cell r="I19" t="str">
            <v>P9WO20254407N000000013</v>
          </cell>
          <cell r="J19" t="str">
            <v>水稻</v>
          </cell>
        </row>
        <row r="20">
          <cell r="I20" t="str">
            <v>P9WO20254407N000000014</v>
          </cell>
          <cell r="J20" t="str">
            <v>水稻</v>
          </cell>
        </row>
        <row r="21">
          <cell r="I21" t="str">
            <v>P9WO20254407N000000015</v>
          </cell>
          <cell r="J21" t="str">
            <v>水稻</v>
          </cell>
        </row>
        <row r="22">
          <cell r="I22" t="str">
            <v>P9WO20254407N000000016</v>
          </cell>
          <cell r="J22" t="str">
            <v>水稻</v>
          </cell>
        </row>
        <row r="23">
          <cell r="I23" t="str">
            <v>P9WO20254407N000000017</v>
          </cell>
          <cell r="J23" t="str">
            <v>水稻</v>
          </cell>
        </row>
        <row r="24">
          <cell r="I24" t="str">
            <v>P9WO20254407N000000018</v>
          </cell>
          <cell r="J24" t="str">
            <v>水稻</v>
          </cell>
        </row>
        <row r="25">
          <cell r="I25" t="str">
            <v>P9WO20254407N000000019</v>
          </cell>
          <cell r="J25" t="str">
            <v>水稻</v>
          </cell>
        </row>
        <row r="26">
          <cell r="I26" t="str">
            <v>P9WO20254407N000000020</v>
          </cell>
          <cell r="J26" t="str">
            <v>水稻</v>
          </cell>
        </row>
        <row r="27">
          <cell r="I27" t="str">
            <v>P9WO20254407N000000021</v>
          </cell>
          <cell r="J27" t="str">
            <v>水稻</v>
          </cell>
        </row>
        <row r="28">
          <cell r="I28" t="str">
            <v>P9WO20254407N000000022</v>
          </cell>
          <cell r="J28" t="str">
            <v>水稻</v>
          </cell>
        </row>
        <row r="29">
          <cell r="I29" t="str">
            <v>P9WO20254407N000000023</v>
          </cell>
          <cell r="J29" t="str">
            <v>水稻</v>
          </cell>
        </row>
        <row r="30">
          <cell r="I30" t="str">
            <v>P9WO20254407N000000024</v>
          </cell>
          <cell r="J30" t="str">
            <v>水稻</v>
          </cell>
        </row>
        <row r="31">
          <cell r="I31" t="str">
            <v>P9WO20254407N000000025</v>
          </cell>
          <cell r="J31" t="str">
            <v>水稻</v>
          </cell>
        </row>
        <row r="32">
          <cell r="I32" t="str">
            <v>P9WO20254407N000000026</v>
          </cell>
          <cell r="J32" t="str">
            <v>水稻</v>
          </cell>
        </row>
        <row r="33">
          <cell r="I33" t="str">
            <v>P9WO20254407N000000027</v>
          </cell>
          <cell r="J33" t="str">
            <v>水稻</v>
          </cell>
        </row>
        <row r="34">
          <cell r="I34" t="str">
            <v>P9WO20254407N000000028</v>
          </cell>
          <cell r="J34" t="str">
            <v>水稻</v>
          </cell>
        </row>
        <row r="35">
          <cell r="I35" t="str">
            <v>P9WO20254407N000000029</v>
          </cell>
          <cell r="J35" t="str">
            <v>水稻</v>
          </cell>
        </row>
        <row r="36">
          <cell r="I36" t="str">
            <v>P9WO20254407N000000030</v>
          </cell>
          <cell r="J36" t="str">
            <v>水稻</v>
          </cell>
        </row>
        <row r="37">
          <cell r="I37" t="str">
            <v>P9WO20254407N000000031</v>
          </cell>
          <cell r="J37" t="str">
            <v>水稻</v>
          </cell>
        </row>
        <row r="38">
          <cell r="I38" t="str">
            <v>P9WO20254407N000000032</v>
          </cell>
          <cell r="J38" t="str">
            <v>水稻</v>
          </cell>
        </row>
        <row r="39">
          <cell r="I39" t="str">
            <v>P9WO20254407N000000033</v>
          </cell>
          <cell r="J39" t="str">
            <v>水稻</v>
          </cell>
        </row>
        <row r="40">
          <cell r="I40" t="str">
            <v>P9WO20254407N000000034</v>
          </cell>
          <cell r="J40" t="str">
            <v>水稻</v>
          </cell>
        </row>
        <row r="41">
          <cell r="I41" t="str">
            <v>P9WO20254407N000000035</v>
          </cell>
          <cell r="J41" t="str">
            <v>水稻</v>
          </cell>
        </row>
        <row r="42">
          <cell r="I42" t="str">
            <v>P9WO20254407N000000036</v>
          </cell>
          <cell r="J42" t="str">
            <v>水稻</v>
          </cell>
        </row>
        <row r="43">
          <cell r="I43" t="str">
            <v>P9WO20254407N000000037</v>
          </cell>
          <cell r="J43" t="str">
            <v>水稻</v>
          </cell>
        </row>
        <row r="44">
          <cell r="I44" t="str">
            <v>P9WO20254407N000000038</v>
          </cell>
          <cell r="J44" t="str">
            <v>水稻</v>
          </cell>
        </row>
        <row r="45">
          <cell r="I45" t="str">
            <v>P9WO20254407N000000039</v>
          </cell>
          <cell r="J45" t="str">
            <v>水稻</v>
          </cell>
        </row>
        <row r="46">
          <cell r="I46" t="str">
            <v>P9WO20254407N000000040</v>
          </cell>
          <cell r="J46" t="str">
            <v>水稻</v>
          </cell>
        </row>
        <row r="47">
          <cell r="I47" t="str">
            <v>P9WO20254407N000000041</v>
          </cell>
          <cell r="J47" t="str">
            <v>水稻</v>
          </cell>
        </row>
        <row r="48">
          <cell r="I48" t="str">
            <v>P9WO20254407N000000042</v>
          </cell>
          <cell r="J48" t="str">
            <v>水稻</v>
          </cell>
        </row>
        <row r="49">
          <cell r="I49" t="str">
            <v>P9WO20254407N000000043</v>
          </cell>
          <cell r="J49" t="str">
            <v>水稻</v>
          </cell>
        </row>
        <row r="50">
          <cell r="I50" t="str">
            <v>P9WO20254407N000000044</v>
          </cell>
          <cell r="J50" t="str">
            <v>水稻</v>
          </cell>
        </row>
        <row r="51">
          <cell r="I51" t="str">
            <v>P9WO20254407N000000045</v>
          </cell>
          <cell r="J51" t="str">
            <v>水稻</v>
          </cell>
        </row>
        <row r="52">
          <cell r="I52" t="str">
            <v>P9WO20254407N000000046</v>
          </cell>
          <cell r="J52" t="str">
            <v>水稻</v>
          </cell>
        </row>
        <row r="53">
          <cell r="I53" t="str">
            <v>P9WO20254407N000000047</v>
          </cell>
          <cell r="J53" t="str">
            <v>水稻</v>
          </cell>
        </row>
        <row r="54">
          <cell r="I54" t="str">
            <v>P9WO20254407N000000048</v>
          </cell>
          <cell r="J54" t="str">
            <v>水稻</v>
          </cell>
        </row>
        <row r="55">
          <cell r="I55" t="str">
            <v>P9WO20254407N000000049</v>
          </cell>
          <cell r="J55" t="str">
            <v>水稻</v>
          </cell>
        </row>
        <row r="56">
          <cell r="I56" t="str">
            <v>P9WO20254407N000000050</v>
          </cell>
          <cell r="J56" t="str">
            <v>水稻</v>
          </cell>
        </row>
        <row r="57">
          <cell r="I57" t="str">
            <v>P9WO20254407N000000051</v>
          </cell>
          <cell r="J57" t="str">
            <v>水稻</v>
          </cell>
        </row>
        <row r="58">
          <cell r="I58" t="str">
            <v>P9WO20254407N000000052</v>
          </cell>
          <cell r="J58" t="str">
            <v>水稻</v>
          </cell>
        </row>
        <row r="59">
          <cell r="I59" t="str">
            <v>P9WO20254407N000000053</v>
          </cell>
          <cell r="J59" t="str">
            <v>水稻</v>
          </cell>
        </row>
        <row r="60">
          <cell r="I60" t="str">
            <v>P9WO20254407N000000054</v>
          </cell>
          <cell r="J60" t="str">
            <v>水稻</v>
          </cell>
        </row>
        <row r="61">
          <cell r="I61" t="str">
            <v>P9WO20254407N000000055</v>
          </cell>
          <cell r="J61" t="str">
            <v>水稻</v>
          </cell>
        </row>
        <row r="62">
          <cell r="I62" t="str">
            <v>P9WO20254407N000000056</v>
          </cell>
          <cell r="J62" t="str">
            <v>水稻</v>
          </cell>
        </row>
        <row r="63">
          <cell r="I63" t="str">
            <v>P9WO20254407N000000057</v>
          </cell>
          <cell r="J63" t="str">
            <v>水稻</v>
          </cell>
        </row>
        <row r="64">
          <cell r="I64" t="str">
            <v>P9WO20254407N000000058</v>
          </cell>
          <cell r="J64" t="str">
            <v>水稻</v>
          </cell>
        </row>
        <row r="65">
          <cell r="I65" t="str">
            <v>P9WO20254407N000000059</v>
          </cell>
          <cell r="J65" t="str">
            <v>水稻</v>
          </cell>
        </row>
        <row r="66">
          <cell r="I66" t="str">
            <v>P9WO20254407N000000060</v>
          </cell>
          <cell r="J66" t="str">
            <v>水稻</v>
          </cell>
        </row>
        <row r="67">
          <cell r="I67" t="str">
            <v>P9WO20254407N000000061</v>
          </cell>
          <cell r="J67" t="str">
            <v>水稻</v>
          </cell>
        </row>
        <row r="68">
          <cell r="I68" t="str">
            <v>P9WO20254407N000000062</v>
          </cell>
          <cell r="J68" t="str">
            <v>水稻</v>
          </cell>
        </row>
        <row r="69">
          <cell r="I69" t="str">
            <v>P9WO20254407N000000063</v>
          </cell>
          <cell r="J69" t="str">
            <v>水稻</v>
          </cell>
        </row>
        <row r="70">
          <cell r="I70" t="str">
            <v>P9WO20254407N000000065</v>
          </cell>
          <cell r="J70" t="str">
            <v>水稻</v>
          </cell>
        </row>
        <row r="71">
          <cell r="I71" t="str">
            <v>P9WO20254407N000000066</v>
          </cell>
          <cell r="J71" t="str">
            <v>水稻</v>
          </cell>
        </row>
        <row r="72">
          <cell r="I72" t="str">
            <v>P9WO20254407N000000067</v>
          </cell>
          <cell r="J72" t="str">
            <v>水稻</v>
          </cell>
        </row>
        <row r="73">
          <cell r="I73" t="str">
            <v>P9WO20254407N000000068</v>
          </cell>
          <cell r="J73" t="str">
            <v>水稻</v>
          </cell>
        </row>
        <row r="74">
          <cell r="I74" t="str">
            <v>P9WO20254407N000000069</v>
          </cell>
          <cell r="J74" t="str">
            <v>水稻</v>
          </cell>
        </row>
        <row r="75">
          <cell r="I75" t="str">
            <v>P9WO20254407N000000070</v>
          </cell>
          <cell r="J75" t="str">
            <v>水稻</v>
          </cell>
        </row>
        <row r="76">
          <cell r="I76" t="str">
            <v>P9WO20254407N000000071</v>
          </cell>
          <cell r="J76" t="str">
            <v>水稻</v>
          </cell>
        </row>
        <row r="77">
          <cell r="I77" t="str">
            <v>P9WO20254407N000000072</v>
          </cell>
          <cell r="J77" t="str">
            <v>水稻</v>
          </cell>
        </row>
        <row r="78">
          <cell r="I78" t="str">
            <v>P9WO20254407N000000073</v>
          </cell>
          <cell r="J78" t="str">
            <v>水稻</v>
          </cell>
        </row>
        <row r="79">
          <cell r="I79" t="str">
            <v>P9WO20254407N000000074</v>
          </cell>
          <cell r="J79" t="str">
            <v>水稻</v>
          </cell>
        </row>
        <row r="80">
          <cell r="I80" t="str">
            <v>P9WO20254407N000000075</v>
          </cell>
          <cell r="J80" t="str">
            <v>水稻</v>
          </cell>
        </row>
        <row r="81">
          <cell r="I81" t="str">
            <v>P9WO20254407N000000076</v>
          </cell>
          <cell r="J81" t="str">
            <v>水稻</v>
          </cell>
        </row>
        <row r="82">
          <cell r="I82" t="str">
            <v>P9WO20254407N000000077</v>
          </cell>
          <cell r="J82" t="str">
            <v>水稻</v>
          </cell>
        </row>
        <row r="83">
          <cell r="I83" t="str">
            <v>P9WO20254407N000000078</v>
          </cell>
          <cell r="J83" t="str">
            <v>水稻</v>
          </cell>
        </row>
        <row r="84">
          <cell r="I84" t="str">
            <v>P9WO20254407N000000079</v>
          </cell>
          <cell r="J84" t="str">
            <v>水稻</v>
          </cell>
        </row>
        <row r="85">
          <cell r="I85" t="str">
            <v>P9WO20254407N000000080</v>
          </cell>
          <cell r="J85" t="str">
            <v>水稻</v>
          </cell>
        </row>
        <row r="86">
          <cell r="I86" t="str">
            <v>P9WO20254407N000000081</v>
          </cell>
          <cell r="J86" t="str">
            <v>水稻</v>
          </cell>
        </row>
        <row r="87">
          <cell r="I87" t="str">
            <v>P9WO20254407N000000082</v>
          </cell>
          <cell r="J87" t="str">
            <v>水稻</v>
          </cell>
        </row>
        <row r="88">
          <cell r="I88" t="str">
            <v>P9WO20254407N000000083</v>
          </cell>
          <cell r="J88" t="str">
            <v>水稻</v>
          </cell>
        </row>
        <row r="89">
          <cell r="I89" t="str">
            <v>P9WO20254407N000000084</v>
          </cell>
          <cell r="J89" t="str">
            <v>水稻</v>
          </cell>
        </row>
        <row r="90">
          <cell r="I90" t="str">
            <v>P9WO20254407N000000085</v>
          </cell>
          <cell r="J90" t="str">
            <v>水稻</v>
          </cell>
        </row>
        <row r="91">
          <cell r="I91" t="str">
            <v>P9WO20254407N000000086</v>
          </cell>
          <cell r="J91" t="str">
            <v>水稻</v>
          </cell>
        </row>
        <row r="92">
          <cell r="I92" t="str">
            <v>P9WO20254407N000000087</v>
          </cell>
          <cell r="J92" t="str">
            <v>水稻</v>
          </cell>
        </row>
        <row r="93">
          <cell r="I93" t="str">
            <v>P9WO20254407N000000088</v>
          </cell>
          <cell r="J93" t="str">
            <v>水稻</v>
          </cell>
        </row>
        <row r="94">
          <cell r="I94" t="str">
            <v>P9WO20254407N000000089</v>
          </cell>
          <cell r="J94" t="str">
            <v>水稻</v>
          </cell>
        </row>
        <row r="95">
          <cell r="I95" t="str">
            <v>P9WO20254407N000000090</v>
          </cell>
          <cell r="J95" t="str">
            <v>水稻</v>
          </cell>
        </row>
        <row r="96">
          <cell r="I96" t="str">
            <v>P9WO20254407N000000091</v>
          </cell>
          <cell r="J96" t="str">
            <v>水稻</v>
          </cell>
        </row>
        <row r="97">
          <cell r="I97" t="str">
            <v>P9WO20254407N000000092</v>
          </cell>
          <cell r="J97" t="str">
            <v>水稻</v>
          </cell>
        </row>
        <row r="98">
          <cell r="I98" t="str">
            <v>P9WO20254407N000000093</v>
          </cell>
          <cell r="J98" t="str">
            <v>水稻</v>
          </cell>
        </row>
        <row r="99">
          <cell r="I99" t="str">
            <v>P9WO20254407N000000094</v>
          </cell>
          <cell r="J99" t="str">
            <v>水稻</v>
          </cell>
        </row>
        <row r="100">
          <cell r="I100" t="str">
            <v>P9WO20254407N000000095</v>
          </cell>
          <cell r="J100" t="str">
            <v>水稻</v>
          </cell>
        </row>
        <row r="101">
          <cell r="I101" t="str">
            <v>P9WO20254407N000000096</v>
          </cell>
          <cell r="J101" t="str">
            <v>水稻</v>
          </cell>
        </row>
        <row r="102">
          <cell r="I102" t="str">
            <v>P9WO20254407N000000097</v>
          </cell>
          <cell r="J102" t="str">
            <v>水稻</v>
          </cell>
        </row>
        <row r="103">
          <cell r="I103" t="str">
            <v>P9WO20254407N000000098</v>
          </cell>
          <cell r="J103" t="str">
            <v>水稻</v>
          </cell>
        </row>
        <row r="104">
          <cell r="I104" t="str">
            <v>P9WO20254407N000000099</v>
          </cell>
          <cell r="J104" t="str">
            <v>水稻</v>
          </cell>
        </row>
        <row r="105">
          <cell r="I105" t="str">
            <v>P9WO20254407N000000100</v>
          </cell>
          <cell r="J105" t="str">
            <v>水稻</v>
          </cell>
        </row>
        <row r="106">
          <cell r="I106" t="str">
            <v>P9WO20254407N000000101</v>
          </cell>
          <cell r="J106" t="str">
            <v>水稻</v>
          </cell>
        </row>
        <row r="107">
          <cell r="I107" t="str">
            <v>P9WO20254407N000000102</v>
          </cell>
          <cell r="J107" t="str">
            <v>水稻</v>
          </cell>
        </row>
        <row r="108">
          <cell r="I108" t="str">
            <v>P9WO20254407N000000103</v>
          </cell>
          <cell r="J108" t="str">
            <v>水稻</v>
          </cell>
        </row>
        <row r="109">
          <cell r="I109" t="str">
            <v>P9WO20254407N000000104</v>
          </cell>
          <cell r="J109" t="str">
            <v>水稻</v>
          </cell>
        </row>
        <row r="110">
          <cell r="I110" t="str">
            <v>P9WO20254407N000000105</v>
          </cell>
          <cell r="J110" t="str">
            <v>水稻</v>
          </cell>
        </row>
        <row r="111">
          <cell r="I111" t="str">
            <v>P9WO20254407N000000106</v>
          </cell>
          <cell r="J111" t="str">
            <v>水稻</v>
          </cell>
        </row>
        <row r="112">
          <cell r="I112" t="str">
            <v>P9WO20254407N000000107</v>
          </cell>
          <cell r="J112" t="str">
            <v>水稻</v>
          </cell>
        </row>
        <row r="113">
          <cell r="I113" t="str">
            <v>P9WO20254407N000000108</v>
          </cell>
          <cell r="J113" t="str">
            <v>水稻</v>
          </cell>
        </row>
        <row r="114">
          <cell r="I114" t="str">
            <v>P9WO20254407N000000109</v>
          </cell>
          <cell r="J114" t="str">
            <v>水稻</v>
          </cell>
        </row>
        <row r="115">
          <cell r="I115" t="str">
            <v>P9WO20254407N000000110</v>
          </cell>
          <cell r="J115" t="str">
            <v>水稻</v>
          </cell>
        </row>
        <row r="116">
          <cell r="I116" t="str">
            <v>P9WO20254407N000000111</v>
          </cell>
          <cell r="J116" t="str">
            <v>水稻</v>
          </cell>
        </row>
        <row r="117">
          <cell r="I117" t="str">
            <v>P9WO20254407N000000112</v>
          </cell>
          <cell r="J117" t="str">
            <v>水稻</v>
          </cell>
        </row>
        <row r="118">
          <cell r="I118" t="str">
            <v>P9WO20254407N000000113</v>
          </cell>
          <cell r="J118" t="str">
            <v>水稻</v>
          </cell>
        </row>
        <row r="119">
          <cell r="I119" t="str">
            <v>P9WO20254407N000000114</v>
          </cell>
          <cell r="J119" t="str">
            <v>水稻</v>
          </cell>
        </row>
        <row r="120">
          <cell r="I120" t="str">
            <v>P9WO20254407N000000115</v>
          </cell>
          <cell r="J120" t="str">
            <v>水稻</v>
          </cell>
        </row>
        <row r="121">
          <cell r="I121" t="str">
            <v>P9WO20254407N000000116</v>
          </cell>
          <cell r="J121" t="str">
            <v>水稻</v>
          </cell>
        </row>
        <row r="122">
          <cell r="I122" t="str">
            <v>P9WO20254407N000000117</v>
          </cell>
          <cell r="J122" t="str">
            <v>水稻</v>
          </cell>
        </row>
        <row r="123">
          <cell r="I123" t="str">
            <v>P9WO20254407N000000118</v>
          </cell>
          <cell r="J123" t="str">
            <v>水稻</v>
          </cell>
        </row>
        <row r="124">
          <cell r="I124" t="str">
            <v>P9WO20254407N000000119</v>
          </cell>
          <cell r="J124" t="str">
            <v>水稻</v>
          </cell>
        </row>
        <row r="125">
          <cell r="I125" t="str">
            <v>P9WO20254407N000000120</v>
          </cell>
          <cell r="J125" t="str">
            <v>水稻</v>
          </cell>
        </row>
        <row r="126">
          <cell r="I126" t="str">
            <v>P9WO20254407N000000121</v>
          </cell>
          <cell r="J126" t="str">
            <v>水稻</v>
          </cell>
        </row>
        <row r="127">
          <cell r="I127" t="str">
            <v>P9WO20254407N000000122</v>
          </cell>
          <cell r="J127" t="str">
            <v>水稻</v>
          </cell>
        </row>
        <row r="128">
          <cell r="I128" t="str">
            <v>P9WO20254407N000000123</v>
          </cell>
          <cell r="J128" t="str">
            <v>水稻</v>
          </cell>
        </row>
        <row r="129">
          <cell r="I129" t="str">
            <v>P9WO20254407N000000124</v>
          </cell>
          <cell r="J129" t="str">
            <v>水稻</v>
          </cell>
        </row>
        <row r="130">
          <cell r="I130" t="str">
            <v>P9WO20254407N000000125</v>
          </cell>
          <cell r="J130" t="str">
            <v>水稻</v>
          </cell>
        </row>
        <row r="131">
          <cell r="I131" t="str">
            <v>P9WO20254407N000000126</v>
          </cell>
          <cell r="J131" t="str">
            <v>水稻</v>
          </cell>
        </row>
        <row r="132">
          <cell r="I132" t="str">
            <v>P9WO20254407N000000127</v>
          </cell>
          <cell r="J132" t="str">
            <v>水稻</v>
          </cell>
        </row>
        <row r="133">
          <cell r="I133" t="str">
            <v>P9WO20254407N000000128</v>
          </cell>
          <cell r="J133" t="str">
            <v>水稻</v>
          </cell>
        </row>
        <row r="134">
          <cell r="I134" t="str">
            <v>P9WO20254407N000000129</v>
          </cell>
          <cell r="J134" t="str">
            <v>水稻</v>
          </cell>
        </row>
        <row r="135">
          <cell r="I135" t="str">
            <v>P9WO20254407N000000130</v>
          </cell>
          <cell r="J135" t="str">
            <v>水稻</v>
          </cell>
        </row>
        <row r="136">
          <cell r="I136" t="str">
            <v>P9WO20254407N000000131</v>
          </cell>
          <cell r="J136" t="str">
            <v>水稻</v>
          </cell>
        </row>
        <row r="137">
          <cell r="I137" t="str">
            <v>P9WO20254407N000000132</v>
          </cell>
          <cell r="J137" t="str">
            <v>水稻</v>
          </cell>
        </row>
        <row r="138">
          <cell r="I138" t="str">
            <v>P9WO20254407N000000133</v>
          </cell>
          <cell r="J138" t="str">
            <v>水稻</v>
          </cell>
        </row>
        <row r="139">
          <cell r="I139" t="str">
            <v>P9WO20254407N000000134</v>
          </cell>
          <cell r="J139" t="str">
            <v>水稻</v>
          </cell>
        </row>
        <row r="140">
          <cell r="I140" t="str">
            <v>P9WO20254407N000000135</v>
          </cell>
          <cell r="J140" t="str">
            <v>水稻</v>
          </cell>
        </row>
        <row r="141">
          <cell r="I141" t="str">
            <v>P9WO20254407N000000137</v>
          </cell>
          <cell r="J141" t="str">
            <v>水稻</v>
          </cell>
        </row>
        <row r="142">
          <cell r="I142" t="str">
            <v>P9WO20254407N000000138</v>
          </cell>
          <cell r="J142" t="str">
            <v>水稻</v>
          </cell>
        </row>
        <row r="143">
          <cell r="I143" t="str">
            <v>P9WO20254407N000000139</v>
          </cell>
          <cell r="J143" t="str">
            <v>水稻</v>
          </cell>
        </row>
        <row r="144">
          <cell r="I144" t="str">
            <v>P9WO20254407N000000140</v>
          </cell>
          <cell r="J144" t="str">
            <v>水稻</v>
          </cell>
        </row>
        <row r="145">
          <cell r="I145" t="str">
            <v>P9WO20254407N000000141</v>
          </cell>
          <cell r="J145" t="str">
            <v>水稻</v>
          </cell>
        </row>
        <row r="146">
          <cell r="I146" t="str">
            <v>P9WO20254407N000000142</v>
          </cell>
          <cell r="J146" t="str">
            <v>水稻</v>
          </cell>
        </row>
        <row r="147">
          <cell r="I147" t="str">
            <v>P9WO20254407N000000143</v>
          </cell>
          <cell r="J147" t="str">
            <v>水稻</v>
          </cell>
        </row>
        <row r="148">
          <cell r="I148" t="str">
            <v>P9WO20254407N000000144</v>
          </cell>
          <cell r="J148" t="str">
            <v>水稻</v>
          </cell>
        </row>
        <row r="149">
          <cell r="I149" t="str">
            <v>P9WO20254407N000000145</v>
          </cell>
          <cell r="J149" t="str">
            <v>水稻</v>
          </cell>
        </row>
        <row r="150">
          <cell r="I150" t="str">
            <v>P9WO20254407N000000146</v>
          </cell>
          <cell r="J150" t="str">
            <v>水稻</v>
          </cell>
        </row>
        <row r="151">
          <cell r="I151" t="str">
            <v>P9WO20254407N000000147</v>
          </cell>
          <cell r="J151" t="str">
            <v>水稻</v>
          </cell>
        </row>
        <row r="152">
          <cell r="I152" t="str">
            <v>P9WO20254407N000000148</v>
          </cell>
          <cell r="J152" t="str">
            <v>水稻</v>
          </cell>
        </row>
        <row r="153">
          <cell r="I153" t="str">
            <v>P9WO20254407N000000149</v>
          </cell>
          <cell r="J153" t="str">
            <v>水稻</v>
          </cell>
        </row>
        <row r="154">
          <cell r="I154" t="str">
            <v>P9WO20254407N000000150</v>
          </cell>
          <cell r="J154" t="str">
            <v>水稻</v>
          </cell>
        </row>
        <row r="155">
          <cell r="I155" t="str">
            <v>P9WO20254407N000000151</v>
          </cell>
          <cell r="J155" t="str">
            <v>水稻</v>
          </cell>
        </row>
        <row r="156">
          <cell r="I156" t="str">
            <v>P9WO20254407N000000152</v>
          </cell>
          <cell r="J156" t="str">
            <v>水稻</v>
          </cell>
        </row>
        <row r="157">
          <cell r="I157" t="str">
            <v>P9WO20254407N000000153</v>
          </cell>
          <cell r="J157" t="str">
            <v>水稻</v>
          </cell>
        </row>
        <row r="158">
          <cell r="I158" t="str">
            <v>P9WO20254407N000000154</v>
          </cell>
          <cell r="J158" t="str">
            <v>水稻</v>
          </cell>
        </row>
        <row r="159">
          <cell r="I159" t="str">
            <v>P9WO20254407N000000155</v>
          </cell>
          <cell r="J159" t="str">
            <v>水稻</v>
          </cell>
        </row>
        <row r="160">
          <cell r="I160" t="str">
            <v>P9WO20254407N000000156</v>
          </cell>
          <cell r="J160" t="str">
            <v>水稻</v>
          </cell>
        </row>
        <row r="161">
          <cell r="I161" t="str">
            <v>P9WO20254407N000000158</v>
          </cell>
          <cell r="J161" t="str">
            <v>水稻</v>
          </cell>
        </row>
        <row r="162">
          <cell r="I162" t="str">
            <v>P9WO20254407N000000159</v>
          </cell>
          <cell r="J162" t="str">
            <v>水稻</v>
          </cell>
        </row>
        <row r="163">
          <cell r="I163" t="str">
            <v>P9WO20254407N000000160</v>
          </cell>
          <cell r="J163" t="str">
            <v>水稻</v>
          </cell>
        </row>
        <row r="164">
          <cell r="I164" t="str">
            <v>P9WO20254407N000000161</v>
          </cell>
          <cell r="J164" t="str">
            <v>水稻</v>
          </cell>
        </row>
        <row r="165">
          <cell r="I165" t="str">
            <v>P9WO20254407N000000162</v>
          </cell>
          <cell r="J165" t="str">
            <v>水稻</v>
          </cell>
        </row>
        <row r="166">
          <cell r="I166" t="str">
            <v>P9WO20254407N000000163</v>
          </cell>
          <cell r="J166" t="str">
            <v>水稻</v>
          </cell>
        </row>
        <row r="167">
          <cell r="I167" t="str">
            <v>P9WO20254407N000000164</v>
          </cell>
          <cell r="J167" t="str">
            <v>水稻</v>
          </cell>
        </row>
        <row r="168">
          <cell r="I168" t="str">
            <v>P9WO20254407N000000165</v>
          </cell>
          <cell r="J168" t="str">
            <v>水稻</v>
          </cell>
        </row>
        <row r="169">
          <cell r="I169" t="str">
            <v>P9WO20254407N000000166</v>
          </cell>
          <cell r="J169" t="str">
            <v>水稻</v>
          </cell>
        </row>
        <row r="170">
          <cell r="I170" t="str">
            <v>P9WO20254407N000000167</v>
          </cell>
          <cell r="J170" t="str">
            <v>水稻</v>
          </cell>
        </row>
        <row r="171">
          <cell r="I171" t="str">
            <v>P9WO20254407N000000168</v>
          </cell>
          <cell r="J171" t="str">
            <v>水稻</v>
          </cell>
        </row>
        <row r="172">
          <cell r="I172" t="str">
            <v>P9WO20254407N000000169</v>
          </cell>
          <cell r="J172" t="str">
            <v>水稻</v>
          </cell>
        </row>
        <row r="173">
          <cell r="I173" t="str">
            <v>P9WO20254407N000000170</v>
          </cell>
          <cell r="J173" t="str">
            <v>水稻</v>
          </cell>
        </row>
        <row r="174">
          <cell r="I174" t="str">
            <v>P9WO20254407N000000171</v>
          </cell>
          <cell r="J174" t="str">
            <v>水稻</v>
          </cell>
        </row>
        <row r="175">
          <cell r="I175" t="str">
            <v>P9WO20254407N000000172</v>
          </cell>
          <cell r="J175" t="str">
            <v>水稻</v>
          </cell>
        </row>
        <row r="176">
          <cell r="I176" t="str">
            <v>P9WO20254407N000000173</v>
          </cell>
          <cell r="J176" t="str">
            <v>水稻</v>
          </cell>
        </row>
        <row r="177">
          <cell r="I177" t="str">
            <v>P9WO20254407N000000174</v>
          </cell>
          <cell r="J177" t="str">
            <v>水稻</v>
          </cell>
        </row>
        <row r="178">
          <cell r="I178" t="str">
            <v>P9WO20254407N000000175</v>
          </cell>
          <cell r="J178" t="str">
            <v>水稻</v>
          </cell>
        </row>
        <row r="179">
          <cell r="I179" t="str">
            <v>P9WO20254407N000000176</v>
          </cell>
          <cell r="J179" t="str">
            <v>水稻</v>
          </cell>
        </row>
        <row r="180">
          <cell r="I180" t="str">
            <v>P9WO20254407N000000177</v>
          </cell>
          <cell r="J180" t="str">
            <v>水稻</v>
          </cell>
        </row>
        <row r="181">
          <cell r="I181" t="str">
            <v>P9WO20254407N000000178</v>
          </cell>
          <cell r="J181" t="str">
            <v>水稻</v>
          </cell>
        </row>
        <row r="182">
          <cell r="I182" t="str">
            <v>P9WO20254407N000000179</v>
          </cell>
          <cell r="J182" t="str">
            <v>水稻</v>
          </cell>
        </row>
        <row r="183">
          <cell r="I183" t="str">
            <v>P9WO20254407N000000180</v>
          </cell>
          <cell r="J183" t="str">
            <v>水稻</v>
          </cell>
        </row>
        <row r="184">
          <cell r="I184" t="str">
            <v>P9WO20254407N000000181</v>
          </cell>
          <cell r="J184" t="str">
            <v>水稻</v>
          </cell>
        </row>
        <row r="185">
          <cell r="I185" t="str">
            <v>P9WO20254407N000000182</v>
          </cell>
          <cell r="J185" t="str">
            <v>水稻</v>
          </cell>
        </row>
        <row r="186">
          <cell r="I186" t="str">
            <v>P9WO20254407N000000183</v>
          </cell>
          <cell r="J186" t="str">
            <v>水稻</v>
          </cell>
        </row>
        <row r="187">
          <cell r="I187" t="str">
            <v>P9WO20254407N000000184</v>
          </cell>
          <cell r="J187" t="str">
            <v>水稻</v>
          </cell>
        </row>
        <row r="188">
          <cell r="I188" t="str">
            <v>P9WO20254407N000000185</v>
          </cell>
          <cell r="J188" t="str">
            <v>水稻</v>
          </cell>
        </row>
        <row r="189">
          <cell r="I189" t="str">
            <v>P9WO20254407N000000186</v>
          </cell>
          <cell r="J189" t="str">
            <v>水稻</v>
          </cell>
        </row>
        <row r="190">
          <cell r="I190" t="str">
            <v>P9WO20254407N000000187</v>
          </cell>
          <cell r="J190" t="str">
            <v>水稻</v>
          </cell>
        </row>
        <row r="191">
          <cell r="I191" t="str">
            <v>P9WO20254407N000000188</v>
          </cell>
          <cell r="J191" t="str">
            <v>水稻</v>
          </cell>
        </row>
        <row r="192">
          <cell r="I192" t="str">
            <v>P9WO20254407N000000189</v>
          </cell>
          <cell r="J192" t="str">
            <v>水稻</v>
          </cell>
        </row>
        <row r="193">
          <cell r="I193" t="str">
            <v>P9WO20254407N000000190</v>
          </cell>
          <cell r="J193" t="str">
            <v>水稻</v>
          </cell>
        </row>
        <row r="194">
          <cell r="I194" t="str">
            <v>P9WO20254407N000000191</v>
          </cell>
          <cell r="J194" t="str">
            <v>水稻</v>
          </cell>
        </row>
        <row r="195">
          <cell r="I195" t="str">
            <v>P9WO20254407N000000192</v>
          </cell>
          <cell r="J195" t="str">
            <v>水稻</v>
          </cell>
        </row>
        <row r="196">
          <cell r="I196" t="str">
            <v>P9WO20254407N000000193</v>
          </cell>
          <cell r="J196" t="str">
            <v>水稻</v>
          </cell>
        </row>
        <row r="197">
          <cell r="I197" t="str">
            <v>P9WO20254407N000000194</v>
          </cell>
          <cell r="J197" t="str">
            <v>水稻</v>
          </cell>
        </row>
        <row r="198">
          <cell r="I198" t="str">
            <v>P9WO20254407N000000195</v>
          </cell>
          <cell r="J198" t="str">
            <v>水稻</v>
          </cell>
        </row>
        <row r="199">
          <cell r="I199" t="str">
            <v>P9WO20254407N000000196</v>
          </cell>
          <cell r="J199" t="str">
            <v>水稻</v>
          </cell>
        </row>
        <row r="200">
          <cell r="I200" t="str">
            <v>P9WO20254407N000000197</v>
          </cell>
          <cell r="J200" t="str">
            <v>水稻</v>
          </cell>
        </row>
        <row r="201">
          <cell r="I201" t="str">
            <v>P9WO20254407N000000198</v>
          </cell>
          <cell r="J201" t="str">
            <v>水稻</v>
          </cell>
        </row>
        <row r="202">
          <cell r="I202" t="str">
            <v>P9WO20254407N000000199</v>
          </cell>
          <cell r="J202" t="str">
            <v>水稻</v>
          </cell>
        </row>
        <row r="203">
          <cell r="I203" t="str">
            <v>P9WO20254407N000000200</v>
          </cell>
          <cell r="J203" t="str">
            <v>水稻</v>
          </cell>
        </row>
        <row r="204">
          <cell r="I204" t="str">
            <v>P9WO20254407N000000201</v>
          </cell>
          <cell r="J204" t="str">
            <v>水稻</v>
          </cell>
        </row>
        <row r="205">
          <cell r="I205" t="str">
            <v>P9WO20254407N000000202</v>
          </cell>
          <cell r="J205" t="str">
            <v>水稻</v>
          </cell>
        </row>
        <row r="206">
          <cell r="I206" t="str">
            <v>P9WO20254407N000000203</v>
          </cell>
          <cell r="J206" t="str">
            <v>水稻</v>
          </cell>
        </row>
        <row r="207">
          <cell r="I207" t="str">
            <v>P9WO20254407N000000204</v>
          </cell>
          <cell r="J207" t="str">
            <v>水稻</v>
          </cell>
        </row>
        <row r="208">
          <cell r="I208" t="str">
            <v>P9WO20254407N000000205</v>
          </cell>
          <cell r="J208" t="str">
            <v>水稻</v>
          </cell>
        </row>
        <row r="209">
          <cell r="I209" t="str">
            <v>P9WO20254407N000000206</v>
          </cell>
          <cell r="J209" t="str">
            <v>水稻</v>
          </cell>
        </row>
        <row r="210">
          <cell r="I210" t="str">
            <v>P9WO20254407N000000207</v>
          </cell>
          <cell r="J210" t="str">
            <v>水稻</v>
          </cell>
        </row>
        <row r="211">
          <cell r="I211" t="str">
            <v>P9WO20254407N000000208</v>
          </cell>
          <cell r="J211" t="str">
            <v>水稻</v>
          </cell>
        </row>
        <row r="212">
          <cell r="I212" t="str">
            <v>P9WO20254407N000000209</v>
          </cell>
          <cell r="J212" t="str">
            <v>水稻</v>
          </cell>
        </row>
        <row r="213">
          <cell r="I213" t="str">
            <v>P9WO20254407N000000210</v>
          </cell>
          <cell r="J213" t="str">
            <v>水稻</v>
          </cell>
        </row>
        <row r="214">
          <cell r="I214" t="str">
            <v>P9WO20254407N000000211</v>
          </cell>
          <cell r="J214" t="str">
            <v>水稻</v>
          </cell>
        </row>
        <row r="215">
          <cell r="I215" t="str">
            <v>P9WO20254407N000000212</v>
          </cell>
          <cell r="J215" t="str">
            <v>水稻</v>
          </cell>
        </row>
        <row r="216">
          <cell r="I216" t="str">
            <v>P9WO20254407N000000213</v>
          </cell>
          <cell r="J216" t="str">
            <v>水稻</v>
          </cell>
        </row>
        <row r="217">
          <cell r="I217" t="str">
            <v>P9WO20254407N000000214</v>
          </cell>
          <cell r="J217" t="str">
            <v>水稻</v>
          </cell>
        </row>
        <row r="218">
          <cell r="I218" t="str">
            <v>P9WO20254407N000000215</v>
          </cell>
          <cell r="J218" t="str">
            <v>水稻</v>
          </cell>
        </row>
        <row r="219">
          <cell r="I219" t="str">
            <v>P9WO20254407N000000216</v>
          </cell>
          <cell r="J219" t="str">
            <v>水稻</v>
          </cell>
        </row>
        <row r="220">
          <cell r="I220" t="str">
            <v>P9WO20254407N000000217</v>
          </cell>
          <cell r="J220" t="str">
            <v>水稻</v>
          </cell>
        </row>
        <row r="221">
          <cell r="I221" t="str">
            <v>P9WO20254407N000000218</v>
          </cell>
          <cell r="J221" t="str">
            <v>水稻</v>
          </cell>
        </row>
        <row r="222">
          <cell r="I222" t="str">
            <v>P9WO20254407N000000219</v>
          </cell>
          <cell r="J222" t="str">
            <v>水稻</v>
          </cell>
        </row>
        <row r="223">
          <cell r="I223" t="str">
            <v>P9WO20254407N000000220</v>
          </cell>
          <cell r="J223" t="str">
            <v>水稻</v>
          </cell>
        </row>
        <row r="224">
          <cell r="I224" t="str">
            <v>P9WO20254407N000000221</v>
          </cell>
          <cell r="J224" t="str">
            <v>水稻</v>
          </cell>
        </row>
        <row r="225">
          <cell r="I225" t="str">
            <v>P9WO20254407N000000222</v>
          </cell>
          <cell r="J225" t="str">
            <v>水稻</v>
          </cell>
        </row>
        <row r="226">
          <cell r="I226" t="str">
            <v>P9WO20254407N000000223</v>
          </cell>
          <cell r="J226" t="str">
            <v>水稻</v>
          </cell>
        </row>
        <row r="227">
          <cell r="I227" t="str">
            <v>P9WO20254407N000000224</v>
          </cell>
          <cell r="J227" t="str">
            <v>水稻</v>
          </cell>
        </row>
        <row r="228">
          <cell r="I228" t="str">
            <v>P9WO20254407N000000225</v>
          </cell>
          <cell r="J228" t="str">
            <v>水稻</v>
          </cell>
        </row>
        <row r="229">
          <cell r="I229" t="str">
            <v>P9WO20254407N000000226</v>
          </cell>
          <cell r="J229" t="str">
            <v>水稻</v>
          </cell>
        </row>
        <row r="230">
          <cell r="I230" t="str">
            <v>P9WO20254407N000000227</v>
          </cell>
          <cell r="J230" t="str">
            <v>水稻</v>
          </cell>
        </row>
        <row r="231">
          <cell r="I231" t="str">
            <v>P9WO20254407N000000228</v>
          </cell>
          <cell r="J231" t="str">
            <v>水稻</v>
          </cell>
        </row>
        <row r="232">
          <cell r="I232" t="str">
            <v>P9WO20254407N000000229</v>
          </cell>
          <cell r="J232" t="str">
            <v>水稻</v>
          </cell>
        </row>
        <row r="233">
          <cell r="I233" t="str">
            <v>P9WO20254407N000000230</v>
          </cell>
          <cell r="J233" t="str">
            <v>水稻</v>
          </cell>
        </row>
        <row r="234">
          <cell r="I234" t="str">
            <v>P9WO20254407N000000231</v>
          </cell>
          <cell r="J234" t="str">
            <v>水稻</v>
          </cell>
        </row>
        <row r="235">
          <cell r="I235" t="str">
            <v>P9WO20254407N000000232</v>
          </cell>
          <cell r="J235" t="str">
            <v>水稻</v>
          </cell>
        </row>
        <row r="236">
          <cell r="I236" t="str">
            <v>P9WO20254407N000000233</v>
          </cell>
          <cell r="J236" t="str">
            <v>水稻</v>
          </cell>
        </row>
        <row r="237">
          <cell r="I237" t="str">
            <v>P9WO20254407N000000234</v>
          </cell>
          <cell r="J237" t="str">
            <v>水稻</v>
          </cell>
        </row>
        <row r="238">
          <cell r="I238" t="str">
            <v>P9WO20254407N000000235</v>
          </cell>
          <cell r="J238" t="str">
            <v>水稻</v>
          </cell>
        </row>
        <row r="239">
          <cell r="I239" t="str">
            <v>P9WO20254407N000000236</v>
          </cell>
          <cell r="J239" t="str">
            <v>水稻</v>
          </cell>
        </row>
        <row r="240">
          <cell r="I240" t="str">
            <v>P9WO20254407N000000237</v>
          </cell>
          <cell r="J240" t="str">
            <v>水稻</v>
          </cell>
        </row>
        <row r="241">
          <cell r="I241" t="str">
            <v>P9WO20254407N000000238</v>
          </cell>
          <cell r="J241" t="str">
            <v>水稻</v>
          </cell>
        </row>
        <row r="242">
          <cell r="I242" t="str">
            <v>P9WO20254407N000000239</v>
          </cell>
          <cell r="J242" t="str">
            <v>水稻</v>
          </cell>
        </row>
        <row r="243">
          <cell r="I243" t="str">
            <v>P9WO20254407N000000240</v>
          </cell>
          <cell r="J243" t="str">
            <v>水稻</v>
          </cell>
        </row>
        <row r="244">
          <cell r="I244" t="str">
            <v>P9WO20254407N000000241</v>
          </cell>
          <cell r="J244" t="str">
            <v>水稻</v>
          </cell>
        </row>
        <row r="245">
          <cell r="I245" t="str">
            <v>P9WO20254407N000000242</v>
          </cell>
          <cell r="J245" t="str">
            <v>水稻</v>
          </cell>
        </row>
        <row r="246">
          <cell r="I246" t="str">
            <v>P9WO20254407N000000243</v>
          </cell>
          <cell r="J246" t="str">
            <v>水稻</v>
          </cell>
        </row>
        <row r="247">
          <cell r="I247" t="str">
            <v>P9WO20254407N000000244</v>
          </cell>
          <cell r="J247" t="str">
            <v>水稻</v>
          </cell>
        </row>
        <row r="248">
          <cell r="I248" t="str">
            <v>P9WO20254407N000000245</v>
          </cell>
          <cell r="J248" t="str">
            <v>水稻</v>
          </cell>
        </row>
        <row r="249">
          <cell r="I249" t="str">
            <v>P9WO20254407N000000246</v>
          </cell>
          <cell r="J249" t="str">
            <v>水稻</v>
          </cell>
        </row>
        <row r="250">
          <cell r="I250" t="str">
            <v>P9WO20254407N000000247</v>
          </cell>
          <cell r="J250" t="str">
            <v>水稻</v>
          </cell>
        </row>
        <row r="251">
          <cell r="I251" t="str">
            <v>P9WO20254407N000000248</v>
          </cell>
          <cell r="J251" t="str">
            <v>水稻</v>
          </cell>
        </row>
        <row r="252">
          <cell r="I252" t="str">
            <v>P9WO20254407N000000249</v>
          </cell>
          <cell r="J252" t="str">
            <v>水稻</v>
          </cell>
        </row>
        <row r="253">
          <cell r="I253" t="str">
            <v>P9WO20254407N000000250</v>
          </cell>
          <cell r="J253" t="str">
            <v>水稻</v>
          </cell>
        </row>
        <row r="254">
          <cell r="I254" t="str">
            <v>P9WO20254407N000000251</v>
          </cell>
          <cell r="J254" t="str">
            <v>水稻</v>
          </cell>
        </row>
        <row r="255">
          <cell r="I255" t="str">
            <v>P9WO20254407N000000252</v>
          </cell>
          <cell r="J255" t="str">
            <v>水稻</v>
          </cell>
        </row>
        <row r="256">
          <cell r="I256" t="str">
            <v>P9WO20254407N000000253</v>
          </cell>
          <cell r="J256" t="str">
            <v>水稻</v>
          </cell>
        </row>
        <row r="257">
          <cell r="I257" t="str">
            <v>P9WO20254407N000000254</v>
          </cell>
          <cell r="J257" t="str">
            <v>水稻</v>
          </cell>
        </row>
        <row r="258">
          <cell r="I258" t="str">
            <v>P9WO20254407N000000255</v>
          </cell>
          <cell r="J258" t="str">
            <v>水稻</v>
          </cell>
        </row>
        <row r="259">
          <cell r="I259" t="str">
            <v>P9WO20254407N000000256</v>
          </cell>
          <cell r="J259" t="str">
            <v>水稻</v>
          </cell>
        </row>
        <row r="260">
          <cell r="I260" t="str">
            <v>P9WO20254407N000000257</v>
          </cell>
          <cell r="J260" t="str">
            <v>水稻</v>
          </cell>
        </row>
        <row r="261">
          <cell r="I261" t="str">
            <v>P9WO20254407N000000258</v>
          </cell>
          <cell r="J261" t="str">
            <v>水稻</v>
          </cell>
        </row>
        <row r="262">
          <cell r="I262" t="str">
            <v>P9WO20254407N000000259</v>
          </cell>
          <cell r="J262" t="str">
            <v>水稻</v>
          </cell>
        </row>
        <row r="263">
          <cell r="I263" t="str">
            <v>P9WO20254407N000000260</v>
          </cell>
          <cell r="J263" t="str">
            <v>水稻</v>
          </cell>
        </row>
        <row r="264">
          <cell r="I264" t="str">
            <v>P9WO20254407N000000261</v>
          </cell>
          <cell r="J264" t="str">
            <v>水稻</v>
          </cell>
        </row>
        <row r="265">
          <cell r="I265" t="str">
            <v>P9WO20254407N000000262</v>
          </cell>
          <cell r="J265" t="str">
            <v>水稻</v>
          </cell>
        </row>
        <row r="266">
          <cell r="I266" t="str">
            <v>P9WO20254407N000000263</v>
          </cell>
          <cell r="J266" t="str">
            <v>水稻</v>
          </cell>
        </row>
        <row r="267">
          <cell r="I267" t="str">
            <v>P9WO20254407N000000264</v>
          </cell>
          <cell r="J267" t="str">
            <v>水稻</v>
          </cell>
        </row>
        <row r="268">
          <cell r="I268" t="str">
            <v>P9WO20254407N000000265</v>
          </cell>
          <cell r="J268" t="str">
            <v>水稻</v>
          </cell>
        </row>
        <row r="269">
          <cell r="I269" t="str">
            <v>P9WO20254407N000000267</v>
          </cell>
          <cell r="J269" t="str">
            <v>水稻</v>
          </cell>
        </row>
        <row r="270">
          <cell r="I270" t="str">
            <v>P9WO20254407N000000268</v>
          </cell>
          <cell r="J270" t="str">
            <v>水稻</v>
          </cell>
        </row>
        <row r="271">
          <cell r="I271" t="str">
            <v>P9WO20254407N000000269</v>
          </cell>
          <cell r="J271" t="str">
            <v>水稻</v>
          </cell>
        </row>
        <row r="272">
          <cell r="I272" t="str">
            <v>P9WO20254407N000000270</v>
          </cell>
          <cell r="J272" t="str">
            <v>水稻</v>
          </cell>
        </row>
        <row r="273">
          <cell r="I273" t="str">
            <v>P9WO20254407N000000271</v>
          </cell>
          <cell r="J273" t="str">
            <v>水稻</v>
          </cell>
        </row>
        <row r="274">
          <cell r="I274" t="str">
            <v>P9WO20254407N000000272</v>
          </cell>
          <cell r="J274" t="str">
            <v>水稻</v>
          </cell>
        </row>
        <row r="275">
          <cell r="I275" t="str">
            <v>P9WO20254407N000000273</v>
          </cell>
          <cell r="J275" t="str">
            <v>水稻</v>
          </cell>
        </row>
        <row r="276">
          <cell r="I276" t="str">
            <v>P9WO20254407N000000274</v>
          </cell>
          <cell r="J276" t="str">
            <v>水稻</v>
          </cell>
        </row>
        <row r="277">
          <cell r="I277" t="str">
            <v>P9WO20254407N000000275</v>
          </cell>
          <cell r="J277" t="str">
            <v>水稻</v>
          </cell>
        </row>
        <row r="278">
          <cell r="I278" t="str">
            <v>P9WO20254407N000000276</v>
          </cell>
          <cell r="J278" t="str">
            <v>水稻</v>
          </cell>
        </row>
        <row r="279">
          <cell r="I279" t="str">
            <v>P9WO20254407N000000277</v>
          </cell>
          <cell r="J279" t="str">
            <v>水稻</v>
          </cell>
        </row>
        <row r="280">
          <cell r="I280" t="str">
            <v>P9WO20254407N000000278</v>
          </cell>
          <cell r="J280" t="str">
            <v>水稻</v>
          </cell>
        </row>
        <row r="281">
          <cell r="I281" t="str">
            <v>P9WO20254407N000000279</v>
          </cell>
          <cell r="J281" t="str">
            <v>水稻</v>
          </cell>
        </row>
        <row r="282">
          <cell r="I282" t="str">
            <v>P9WO20254407N000000280</v>
          </cell>
          <cell r="J282" t="str">
            <v>水稻</v>
          </cell>
        </row>
        <row r="283">
          <cell r="I283" t="str">
            <v>P9WO20254407N000000281</v>
          </cell>
          <cell r="J283" t="str">
            <v>水稻</v>
          </cell>
        </row>
        <row r="284">
          <cell r="I284" t="str">
            <v>P9WO20254407N000000282</v>
          </cell>
          <cell r="J284" t="str">
            <v>水稻</v>
          </cell>
        </row>
        <row r="285">
          <cell r="I285" t="str">
            <v>P9WO20254407N000000283</v>
          </cell>
          <cell r="J285" t="str">
            <v>水稻</v>
          </cell>
        </row>
        <row r="286">
          <cell r="I286" t="str">
            <v>P9WO20254407N000000284</v>
          </cell>
          <cell r="J286" t="str">
            <v>水稻</v>
          </cell>
        </row>
        <row r="287">
          <cell r="I287" t="str">
            <v>P9WO20254407N000000285</v>
          </cell>
          <cell r="J287" t="str">
            <v>水稻</v>
          </cell>
        </row>
        <row r="288">
          <cell r="I288" t="str">
            <v>P9WO20254407N000000286</v>
          </cell>
          <cell r="J288" t="str">
            <v>水稻</v>
          </cell>
        </row>
        <row r="289">
          <cell r="I289" t="str">
            <v>PPRA20254407N000000002</v>
          </cell>
          <cell r="J289" t="str">
            <v>玉米</v>
          </cell>
        </row>
        <row r="290">
          <cell r="I290" t="str">
            <v>PHCE20254407N000000001</v>
          </cell>
          <cell r="J290" t="str">
            <v>甘蔗</v>
          </cell>
        </row>
        <row r="291">
          <cell r="I291" t="str">
            <v>PIG620254407N000000012</v>
          </cell>
          <cell r="J291" t="str">
            <v>能繁母猪</v>
          </cell>
        </row>
        <row r="292">
          <cell r="I292" t="str">
            <v>PIG620254407N000000013</v>
          </cell>
          <cell r="J292" t="str">
            <v>能繁母猪</v>
          </cell>
        </row>
        <row r="293">
          <cell r="I293" t="str">
            <v>PIG620254407N000000014</v>
          </cell>
          <cell r="J293" t="str">
            <v>能繁母猪</v>
          </cell>
        </row>
        <row r="294">
          <cell r="I294" t="str">
            <v>PI5I20254407N000000011</v>
          </cell>
          <cell r="J294" t="str">
            <v>仔猪</v>
          </cell>
        </row>
        <row r="295">
          <cell r="I295" t="str">
            <v>PI5I20254407N000000012</v>
          </cell>
          <cell r="J295" t="str">
            <v>仔猪</v>
          </cell>
        </row>
        <row r="296">
          <cell r="I296" t="str">
            <v>PI5I20254407N000000013</v>
          </cell>
          <cell r="J296" t="str">
            <v>仔猪</v>
          </cell>
        </row>
        <row r="297">
          <cell r="I297" t="str">
            <v>PILN20254407N000000011</v>
          </cell>
          <cell r="J297" t="str">
            <v>育肥猪</v>
          </cell>
        </row>
        <row r="298">
          <cell r="I298" t="str">
            <v>PILN20254407N000000012</v>
          </cell>
          <cell r="J298" t="str">
            <v>育肥猪</v>
          </cell>
        </row>
        <row r="299">
          <cell r="I299" t="str">
            <v>PILN20254407N000000013</v>
          </cell>
          <cell r="J299" t="str">
            <v>育肥猪</v>
          </cell>
        </row>
        <row r="300">
          <cell r="I300" t="str">
            <v>PILN20254407N000000014</v>
          </cell>
          <cell r="J300" t="str">
            <v>育肥猪</v>
          </cell>
        </row>
        <row r="301">
          <cell r="I301" t="str">
            <v>PILN20254407N000000015</v>
          </cell>
          <cell r="J301" t="str">
            <v>育肥猪</v>
          </cell>
        </row>
        <row r="302">
          <cell r="I302" t="str">
            <v>PILN20254407N000000016</v>
          </cell>
          <cell r="J302" t="str">
            <v>育肥猪</v>
          </cell>
        </row>
        <row r="303">
          <cell r="I303" t="str">
            <v>PH1J20254407N000000037</v>
          </cell>
          <cell r="J303" t="str">
            <v>柑</v>
          </cell>
        </row>
        <row r="304">
          <cell r="I304" t="str">
            <v>PH1J20254407N000000038</v>
          </cell>
          <cell r="J304" t="str">
            <v>荔枝</v>
          </cell>
        </row>
        <row r="305">
          <cell r="I305" t="str">
            <v>PH1J20254407N000000038</v>
          </cell>
          <cell r="J305" t="str">
            <v>龙眼</v>
          </cell>
        </row>
        <row r="306">
          <cell r="I306" t="str">
            <v>PH1J20254407N000000038</v>
          </cell>
          <cell r="J306" t="str">
            <v>黄皮</v>
          </cell>
        </row>
        <row r="307">
          <cell r="I307" t="str">
            <v>PH1J20254407N000000039</v>
          </cell>
          <cell r="J307" t="str">
            <v>柠檬</v>
          </cell>
        </row>
        <row r="308">
          <cell r="I308" t="str">
            <v>PH1J20254407N000000040</v>
          </cell>
          <cell r="J308" t="str">
            <v>荔枝</v>
          </cell>
        </row>
        <row r="309">
          <cell r="I309" t="str">
            <v>PH1J20254407N000000041</v>
          </cell>
          <cell r="J309" t="str">
            <v>龙眼</v>
          </cell>
        </row>
        <row r="310">
          <cell r="I310" t="str">
            <v>PH1J20254407N000000042</v>
          </cell>
          <cell r="J310" t="str">
            <v>砂糖橘</v>
          </cell>
        </row>
        <row r="311">
          <cell r="I311" t="str">
            <v>PH1J20254407N000000042</v>
          </cell>
          <cell r="J311" t="str">
            <v>柑</v>
          </cell>
        </row>
        <row r="312">
          <cell r="I312" t="str">
            <v>PH1J20254407N000000043</v>
          </cell>
          <cell r="J312" t="str">
            <v>柑</v>
          </cell>
        </row>
        <row r="313">
          <cell r="I313" t="str">
            <v>PH1J20254407N000000044</v>
          </cell>
          <cell r="J313" t="str">
            <v>柑</v>
          </cell>
        </row>
        <row r="314">
          <cell r="I314" t="str">
            <v>PH1J20254407N000000044</v>
          </cell>
          <cell r="J314" t="str">
            <v>番石榴</v>
          </cell>
        </row>
        <row r="315">
          <cell r="I315" t="str">
            <v>PH1J20254407N000000045</v>
          </cell>
          <cell r="J315" t="str">
            <v>黄金果</v>
          </cell>
        </row>
        <row r="316">
          <cell r="I316" t="str">
            <v>PH1J20254407N000000046</v>
          </cell>
          <cell r="J316" t="str">
            <v>荔枝</v>
          </cell>
        </row>
        <row r="317">
          <cell r="I317" t="str">
            <v>PH1J20254407N000000046</v>
          </cell>
          <cell r="J317" t="str">
            <v>龙眼</v>
          </cell>
        </row>
        <row r="318">
          <cell r="I318" t="str">
            <v>PH1J20254407N000000047</v>
          </cell>
          <cell r="J318" t="str">
            <v>荔枝</v>
          </cell>
        </row>
        <row r="319">
          <cell r="I319" t="str">
            <v>PH1J20254407N000000047</v>
          </cell>
          <cell r="J319" t="str">
            <v>龙眼</v>
          </cell>
        </row>
        <row r="320">
          <cell r="I320" t="str">
            <v>PH1J20254407N000000048</v>
          </cell>
          <cell r="J320" t="str">
            <v>荔枝</v>
          </cell>
        </row>
        <row r="321">
          <cell r="I321" t="str">
            <v>PH1J20254407N000000049</v>
          </cell>
          <cell r="J321" t="str">
            <v>桔</v>
          </cell>
        </row>
        <row r="322">
          <cell r="I322" t="str">
            <v>PH1J20254407N000000050</v>
          </cell>
          <cell r="J322" t="str">
            <v>香蕉</v>
          </cell>
        </row>
        <row r="323">
          <cell r="I323" t="str">
            <v>PH1J20254407N000000051</v>
          </cell>
          <cell r="J323" t="str">
            <v>香蕉</v>
          </cell>
        </row>
        <row r="324">
          <cell r="I324" t="str">
            <v>PH1J20254407N000000052</v>
          </cell>
          <cell r="J324" t="str">
            <v>香蕉</v>
          </cell>
        </row>
        <row r="325">
          <cell r="I325" t="str">
            <v>PH1J20254407N000000053</v>
          </cell>
          <cell r="J325" t="str">
            <v>柑桔</v>
          </cell>
        </row>
        <row r="326">
          <cell r="I326" t="str">
            <v>PH1J20254407N000000054</v>
          </cell>
          <cell r="J326" t="str">
            <v>柑桔</v>
          </cell>
        </row>
        <row r="327">
          <cell r="I327" t="str">
            <v>PH1J20254407N000000054</v>
          </cell>
          <cell r="J327" t="str">
            <v>柚</v>
          </cell>
        </row>
        <row r="328">
          <cell r="I328" t="str">
            <v>PH1J20254407N000000055</v>
          </cell>
          <cell r="J328" t="str">
            <v>柑</v>
          </cell>
        </row>
        <row r="329">
          <cell r="I329" t="str">
            <v>PH1J20254407N000000056</v>
          </cell>
          <cell r="J329" t="str">
            <v>柑</v>
          </cell>
        </row>
        <row r="330">
          <cell r="I330" t="str">
            <v>PH1J20254407N000000057</v>
          </cell>
          <cell r="J330" t="str">
            <v>荔枝</v>
          </cell>
        </row>
        <row r="331">
          <cell r="I331" t="str">
            <v>PH1J20254407N000000058</v>
          </cell>
          <cell r="J331" t="str">
            <v>荔枝</v>
          </cell>
        </row>
        <row r="332">
          <cell r="I332" t="str">
            <v>PH1J20254407N000000059</v>
          </cell>
          <cell r="J332" t="str">
            <v>荔枝</v>
          </cell>
        </row>
        <row r="333">
          <cell r="I333" t="str">
            <v>PH1J20254407N000000060</v>
          </cell>
          <cell r="J333" t="str">
            <v>荔枝</v>
          </cell>
        </row>
        <row r="334">
          <cell r="I334" t="str">
            <v>PH1J20254407N000000061</v>
          </cell>
          <cell r="J334" t="str">
            <v>荔枝</v>
          </cell>
        </row>
        <row r="335">
          <cell r="I335" t="str">
            <v>PH1J20254407N000000061</v>
          </cell>
          <cell r="J335" t="str">
            <v>龙眼</v>
          </cell>
        </row>
        <row r="336">
          <cell r="I336" t="str">
            <v>PH1J20254407N000000062</v>
          </cell>
          <cell r="J336" t="str">
            <v>荔枝</v>
          </cell>
        </row>
        <row r="337">
          <cell r="I337" t="str">
            <v>PH1J20254407N000000063</v>
          </cell>
          <cell r="J337" t="str">
            <v>柠檬</v>
          </cell>
        </row>
        <row r="338">
          <cell r="I338" t="str">
            <v>PH1J20254407N000000064</v>
          </cell>
          <cell r="J338" t="str">
            <v>龙眼</v>
          </cell>
        </row>
        <row r="339">
          <cell r="I339" t="str">
            <v>PH1J20254407N000000064</v>
          </cell>
          <cell r="J339" t="str">
            <v>荔枝</v>
          </cell>
        </row>
        <row r="340">
          <cell r="I340" t="str">
            <v>PH1J20254407N000000065</v>
          </cell>
          <cell r="J340" t="str">
            <v>荔枝</v>
          </cell>
        </row>
        <row r="341">
          <cell r="I341" t="str">
            <v>PH1J20254407N000000065</v>
          </cell>
          <cell r="J341" t="str">
            <v>龙眼</v>
          </cell>
        </row>
        <row r="342">
          <cell r="I342" t="str">
            <v>PH1J20254407N000000066</v>
          </cell>
          <cell r="J342" t="str">
            <v>柑</v>
          </cell>
        </row>
        <row r="343">
          <cell r="I343" t="str">
            <v>PH1J20254407N000000067</v>
          </cell>
          <cell r="J343" t="str">
            <v>柠檬</v>
          </cell>
        </row>
        <row r="344">
          <cell r="I344" t="str">
            <v>PH1J20254407N000000068</v>
          </cell>
          <cell r="J344" t="str">
            <v>柑</v>
          </cell>
        </row>
        <row r="345">
          <cell r="I345" t="str">
            <v>PH1J20254407N000000069</v>
          </cell>
          <cell r="J345" t="str">
            <v>柠檬</v>
          </cell>
        </row>
        <row r="346">
          <cell r="I346" t="str">
            <v>PH1J20254407N000000070</v>
          </cell>
          <cell r="J346" t="str">
            <v>香蕉</v>
          </cell>
        </row>
        <row r="347">
          <cell r="I347" t="str">
            <v>PH1J20254407N000000071</v>
          </cell>
          <cell r="J347" t="str">
            <v>香蕉</v>
          </cell>
        </row>
        <row r="348">
          <cell r="I348" t="str">
            <v>PH1J20254407N000000072</v>
          </cell>
          <cell r="J348" t="str">
            <v>柠檬</v>
          </cell>
        </row>
        <row r="349">
          <cell r="I349" t="str">
            <v>PH1J20254407N000000073</v>
          </cell>
          <cell r="J349" t="str">
            <v>柑</v>
          </cell>
        </row>
        <row r="350">
          <cell r="I350" t="str">
            <v>P87820254407N000000034</v>
          </cell>
          <cell r="J350" t="str">
            <v>露地果菜</v>
          </cell>
          <cell r="K350" t="str">
            <v>节瓜20亩、辣椒10亩</v>
          </cell>
        </row>
        <row r="351">
          <cell r="I351" t="str">
            <v>P87820254407N000000035</v>
          </cell>
          <cell r="J351" t="str">
            <v>露地果菜</v>
          </cell>
          <cell r="K351" t="str">
            <v>茄子</v>
          </cell>
        </row>
        <row r="352">
          <cell r="I352" t="str">
            <v>P87820254407N000000036</v>
          </cell>
          <cell r="J352" t="str">
            <v>露地茎菜</v>
          </cell>
          <cell r="K352" t="str">
            <v>香芋</v>
          </cell>
        </row>
        <row r="353">
          <cell r="I353" t="str">
            <v>P87820254407N000000037</v>
          </cell>
          <cell r="J353" t="str">
            <v>露地果菜</v>
          </cell>
          <cell r="K353" t="str">
            <v>南瓜36亩、节瓜25亩</v>
          </cell>
        </row>
        <row r="354">
          <cell r="I354" t="str">
            <v>P87820254407N000000038</v>
          </cell>
          <cell r="J354" t="str">
            <v>露地果菜</v>
          </cell>
          <cell r="K354" t="str">
            <v>节瓜</v>
          </cell>
        </row>
        <row r="355">
          <cell r="I355" t="str">
            <v>P87820254407N000000039</v>
          </cell>
          <cell r="J355" t="str">
            <v>露地叶菜</v>
          </cell>
          <cell r="K355" t="str">
            <v>番薯叶</v>
          </cell>
        </row>
        <row r="356">
          <cell r="I356" t="str">
            <v>P87820254407N000000040</v>
          </cell>
          <cell r="J356" t="str">
            <v>露地果菜</v>
          </cell>
          <cell r="K356" t="str">
            <v>辣椒</v>
          </cell>
        </row>
        <row r="357">
          <cell r="I357" t="str">
            <v>P87820254407N000000041</v>
          </cell>
          <cell r="J357" t="str">
            <v>露地果菜</v>
          </cell>
          <cell r="K357" t="str">
            <v>节瓜12亩、苹果瓜12亩</v>
          </cell>
        </row>
        <row r="358">
          <cell r="I358" t="str">
            <v>P87820254407N000000042</v>
          </cell>
          <cell r="J358" t="str">
            <v>露地果菜</v>
          </cell>
          <cell r="K358" t="str">
            <v>毛豆</v>
          </cell>
        </row>
        <row r="359">
          <cell r="I359" t="str">
            <v>P87820254407N000000043</v>
          </cell>
          <cell r="J359" t="str">
            <v>露地果菜</v>
          </cell>
          <cell r="K359" t="str">
            <v>南瓜20亩、节瓜20亩、辣椒10亩</v>
          </cell>
        </row>
        <row r="360">
          <cell r="I360" t="str">
            <v>P87820254407N000000044</v>
          </cell>
          <cell r="J360" t="str">
            <v>露地果菜</v>
          </cell>
          <cell r="K360" t="str">
            <v>丝瓜20亩、节瓜30亩</v>
          </cell>
        </row>
        <row r="361">
          <cell r="I361" t="str">
            <v>P87820254407N000000045</v>
          </cell>
          <cell r="J361" t="str">
            <v>露地果菜</v>
          </cell>
          <cell r="K361" t="str">
            <v>茄子</v>
          </cell>
        </row>
        <row r="362">
          <cell r="I362" t="str">
            <v>P87820254407N000000046</v>
          </cell>
          <cell r="J362" t="str">
            <v>露地果菜</v>
          </cell>
          <cell r="K362" t="str">
            <v>白瓜</v>
          </cell>
        </row>
        <row r="363">
          <cell r="I363" t="str">
            <v>P87820254407N000000047</v>
          </cell>
          <cell r="J363" t="str">
            <v>露地茎菜</v>
          </cell>
          <cell r="K363" t="str">
            <v>莲藕</v>
          </cell>
        </row>
        <row r="364">
          <cell r="I364" t="str">
            <v>P87820254407N000000048</v>
          </cell>
          <cell r="J364" t="str">
            <v>露地果菜</v>
          </cell>
          <cell r="K364" t="str">
            <v>南瓜5亩、节瓜9亩、辣椒15亩</v>
          </cell>
        </row>
        <row r="365">
          <cell r="I365" t="str">
            <v>P87820254407N000000049</v>
          </cell>
          <cell r="J365" t="str">
            <v>露地果菜</v>
          </cell>
          <cell r="K365" t="str">
            <v>南瓜</v>
          </cell>
        </row>
        <row r="366">
          <cell r="I366" t="str">
            <v>P87820254407N000000050</v>
          </cell>
          <cell r="J366" t="str">
            <v>露地果菜</v>
          </cell>
          <cell r="K366" t="str">
            <v>南瓜</v>
          </cell>
        </row>
        <row r="367">
          <cell r="I367" t="str">
            <v>P87820254407N000000051</v>
          </cell>
          <cell r="J367" t="str">
            <v>露地茎菜</v>
          </cell>
          <cell r="K367" t="str">
            <v>莲藕</v>
          </cell>
        </row>
        <row r="368">
          <cell r="I368" t="str">
            <v>P87820254407N000000052</v>
          </cell>
          <cell r="J368" t="str">
            <v>露地茎菜</v>
          </cell>
          <cell r="K368" t="str">
            <v>莲藕</v>
          </cell>
        </row>
        <row r="369">
          <cell r="I369" t="str">
            <v>P87820254407N000000053</v>
          </cell>
          <cell r="J369" t="str">
            <v>露地茎菜</v>
          </cell>
          <cell r="K369" t="str">
            <v>莲藕</v>
          </cell>
        </row>
        <row r="370">
          <cell r="I370" t="str">
            <v>P87820254407N000000054</v>
          </cell>
          <cell r="J370" t="str">
            <v>露地果菜</v>
          </cell>
          <cell r="K370" t="str">
            <v>苦瓜</v>
          </cell>
        </row>
        <row r="371">
          <cell r="I371" t="str">
            <v>P87820254407N000000055</v>
          </cell>
          <cell r="J371" t="str">
            <v>露地果菜</v>
          </cell>
          <cell r="K371" t="str">
            <v>冬瓜24亩、南瓜12亩</v>
          </cell>
        </row>
        <row r="372">
          <cell r="I372" t="str">
            <v>P87820254407N000000056</v>
          </cell>
          <cell r="J372" t="str">
            <v>露地茎菜</v>
          </cell>
          <cell r="K372" t="str">
            <v>莲藕</v>
          </cell>
        </row>
        <row r="373">
          <cell r="I373" t="str">
            <v>P87820254407N000000057</v>
          </cell>
          <cell r="J373" t="str">
            <v>露地茎菜</v>
          </cell>
          <cell r="K373" t="str">
            <v>莲藕</v>
          </cell>
        </row>
        <row r="374">
          <cell r="I374" t="str">
            <v>P87820254407N000000058</v>
          </cell>
          <cell r="J374" t="str">
            <v>露地茎菜</v>
          </cell>
          <cell r="K374" t="str">
            <v>莲藕</v>
          </cell>
        </row>
        <row r="375">
          <cell r="I375" t="str">
            <v>P87820254407N000000059</v>
          </cell>
          <cell r="J375" t="str">
            <v>露地茎菜</v>
          </cell>
          <cell r="K375" t="str">
            <v>莲藕</v>
          </cell>
        </row>
        <row r="376">
          <cell r="I376" t="str">
            <v>P87820254407N000000060</v>
          </cell>
          <cell r="J376" t="str">
            <v>露地茎菜</v>
          </cell>
          <cell r="K376" t="str">
            <v>莲藕</v>
          </cell>
        </row>
        <row r="377">
          <cell r="I377" t="str">
            <v>P87820254407N000000061</v>
          </cell>
          <cell r="J377" t="str">
            <v>露地茎菜</v>
          </cell>
          <cell r="K377" t="str">
            <v>魔芋29亩、鸡爪芋50亩</v>
          </cell>
        </row>
        <row r="378">
          <cell r="I378" t="str">
            <v>P87820254407N000000062</v>
          </cell>
          <cell r="J378" t="str">
            <v>露地茎菜</v>
          </cell>
          <cell r="K378" t="str">
            <v>魔芋</v>
          </cell>
        </row>
        <row r="379">
          <cell r="I379" t="str">
            <v>P87820254407N000000063</v>
          </cell>
          <cell r="J379" t="str">
            <v>露地果菜</v>
          </cell>
          <cell r="K379" t="str">
            <v>冬瓜</v>
          </cell>
        </row>
        <row r="380">
          <cell r="I380" t="str">
            <v>P87820254407N000000064</v>
          </cell>
          <cell r="J380" t="str">
            <v>露地茎菜</v>
          </cell>
          <cell r="K380" t="str">
            <v>魔芋</v>
          </cell>
        </row>
        <row r="381">
          <cell r="I381" t="str">
            <v>P87820254407N000000065</v>
          </cell>
          <cell r="J381" t="str">
            <v>露地茎菜</v>
          </cell>
          <cell r="K381" t="str">
            <v>魔芋</v>
          </cell>
        </row>
        <row r="382">
          <cell r="I382" t="str">
            <v>P87820254407N000000066</v>
          </cell>
          <cell r="J382" t="str">
            <v>露地茎菜</v>
          </cell>
          <cell r="K382" t="str">
            <v>魔芋</v>
          </cell>
        </row>
        <row r="383">
          <cell r="I383" t="str">
            <v>P87820254407N000000067</v>
          </cell>
          <cell r="J383" t="str">
            <v>露地果菜</v>
          </cell>
          <cell r="K383" t="str">
            <v>冬瓜</v>
          </cell>
        </row>
        <row r="384">
          <cell r="I384" t="str">
            <v>P87820254407N000000068</v>
          </cell>
          <cell r="J384" t="str">
            <v>露地茎菜</v>
          </cell>
          <cell r="K384" t="str">
            <v>莲藕</v>
          </cell>
        </row>
        <row r="385">
          <cell r="I385" t="str">
            <v>P87820254407N000000069</v>
          </cell>
          <cell r="J385" t="str">
            <v>露地茎菜</v>
          </cell>
          <cell r="K385" t="str">
            <v>莲藕</v>
          </cell>
        </row>
        <row r="386">
          <cell r="I386" t="str">
            <v>P87820254407N000000070</v>
          </cell>
          <cell r="J386" t="str">
            <v>露地茎菜</v>
          </cell>
          <cell r="K386" t="str">
            <v>莲藕</v>
          </cell>
        </row>
        <row r="387">
          <cell r="I387" t="str">
            <v>P87820254407N000000071</v>
          </cell>
          <cell r="J387" t="str">
            <v>露地茎菜</v>
          </cell>
          <cell r="K387" t="str">
            <v>魔芋</v>
          </cell>
        </row>
        <row r="388">
          <cell r="I388" t="str">
            <v>P87820254407N000000072</v>
          </cell>
          <cell r="J388" t="str">
            <v>露地茎菜</v>
          </cell>
          <cell r="K388" t="str">
            <v>魔芋</v>
          </cell>
        </row>
        <row r="389">
          <cell r="I389" t="str">
            <v>P87820254407N000000073</v>
          </cell>
          <cell r="J389" t="str">
            <v>露地茎菜</v>
          </cell>
          <cell r="K389" t="str">
            <v>魔芋</v>
          </cell>
        </row>
        <row r="390">
          <cell r="I390" t="str">
            <v>P87820254407N000000074</v>
          </cell>
          <cell r="J390" t="str">
            <v>露地茎菜</v>
          </cell>
          <cell r="K390" t="str">
            <v>魔芋</v>
          </cell>
        </row>
        <row r="391">
          <cell r="I391" t="str">
            <v>P87820254407N000000075</v>
          </cell>
          <cell r="J391" t="str">
            <v>露地茎菜</v>
          </cell>
          <cell r="K391" t="str">
            <v>莲藕</v>
          </cell>
        </row>
        <row r="392">
          <cell r="I392" t="str">
            <v>P87820254407N000000076</v>
          </cell>
          <cell r="J392" t="str">
            <v>露地茎菜</v>
          </cell>
          <cell r="K392" t="str">
            <v>莲藕</v>
          </cell>
        </row>
        <row r="393">
          <cell r="I393" t="str">
            <v>P87820254407N000000077</v>
          </cell>
          <cell r="J393" t="str">
            <v>露地茎菜</v>
          </cell>
          <cell r="K393" t="str">
            <v>莲藕</v>
          </cell>
        </row>
        <row r="394">
          <cell r="I394" t="str">
            <v>P87820254407N000000078</v>
          </cell>
          <cell r="J394" t="str">
            <v>露地茎菜</v>
          </cell>
          <cell r="K394" t="str">
            <v>莲藕</v>
          </cell>
        </row>
        <row r="395">
          <cell r="I395" t="str">
            <v>P8TI20254407N000000001</v>
          </cell>
          <cell r="J395" t="str">
            <v>简易大棚</v>
          </cell>
        </row>
        <row r="396">
          <cell r="I396" t="str">
            <v>P8TI20254407N000000002</v>
          </cell>
          <cell r="J396" t="str">
            <v>简易大棚</v>
          </cell>
        </row>
        <row r="397">
          <cell r="I397" t="str">
            <v>PIJI20254407N000000022</v>
          </cell>
          <cell r="J397" t="str">
            <v>肉鸡</v>
          </cell>
        </row>
        <row r="398">
          <cell r="I398" t="str">
            <v>PIJI20254407N000000023</v>
          </cell>
          <cell r="J398" t="str">
            <v>肉鸡</v>
          </cell>
        </row>
        <row r="399">
          <cell r="I399" t="str">
            <v>PIJI20254407N000000024</v>
          </cell>
          <cell r="J399" t="str">
            <v>肉鸡</v>
          </cell>
        </row>
        <row r="400">
          <cell r="I400" t="str">
            <v>PIJI20254407N000000025</v>
          </cell>
          <cell r="J400" t="str">
            <v>肉鸡</v>
          </cell>
        </row>
        <row r="401">
          <cell r="I401" t="str">
            <v>PIJI20254407N000000026</v>
          </cell>
          <cell r="J401" t="str">
            <v>肉鸡</v>
          </cell>
        </row>
        <row r="402">
          <cell r="I402" t="str">
            <v>PIJI20254407N000000027</v>
          </cell>
          <cell r="J402" t="str">
            <v>肉鸡</v>
          </cell>
        </row>
        <row r="403">
          <cell r="I403" t="str">
            <v>PIJI20254407N000000028</v>
          </cell>
          <cell r="J403" t="str">
            <v>肉鸡</v>
          </cell>
        </row>
        <row r="404">
          <cell r="I404" t="str">
            <v>PIJI20254407N000000029</v>
          </cell>
          <cell r="J404" t="str">
            <v>肉鸡</v>
          </cell>
        </row>
        <row r="405">
          <cell r="I405" t="str">
            <v>PIJI20254407N000000030</v>
          </cell>
          <cell r="J405" t="str">
            <v>肉鸡</v>
          </cell>
        </row>
        <row r="406">
          <cell r="I406" t="str">
            <v>PIJI20254407N000000031</v>
          </cell>
          <cell r="J406" t="str">
            <v>肉鸡</v>
          </cell>
        </row>
        <row r="407">
          <cell r="I407" t="str">
            <v>PIJI20254407N000000032</v>
          </cell>
          <cell r="J407" t="str">
            <v>肉鸡</v>
          </cell>
        </row>
        <row r="408">
          <cell r="I408" t="str">
            <v>PIJI20254407N000000033</v>
          </cell>
          <cell r="J408" t="str">
            <v>肉鸡</v>
          </cell>
        </row>
        <row r="409">
          <cell r="I409" t="str">
            <v>PIJI20254407N000000034</v>
          </cell>
          <cell r="J409" t="str">
            <v>肉鸡</v>
          </cell>
        </row>
        <row r="410">
          <cell r="I410" t="str">
            <v>PIJI20254407N000000035</v>
          </cell>
          <cell r="J410" t="str">
            <v>肉鸡</v>
          </cell>
        </row>
        <row r="411">
          <cell r="I411" t="str">
            <v>PIJI20254407N000000036</v>
          </cell>
          <cell r="J411" t="str">
            <v>肉鸡</v>
          </cell>
        </row>
        <row r="412">
          <cell r="I412" t="str">
            <v>PIJI20254407N000000037</v>
          </cell>
          <cell r="J412" t="str">
            <v>肉鸡</v>
          </cell>
        </row>
        <row r="413">
          <cell r="I413" t="str">
            <v>PIJI20254407N000000038</v>
          </cell>
          <cell r="J413" t="str">
            <v>肉鸡</v>
          </cell>
        </row>
        <row r="414">
          <cell r="I414" t="str">
            <v>PIJI20254407N000000039</v>
          </cell>
          <cell r="J414" t="str">
            <v>肉鸡</v>
          </cell>
        </row>
        <row r="415">
          <cell r="I415" t="str">
            <v>PIJI20254407N000000040</v>
          </cell>
          <cell r="J415" t="str">
            <v>肉鸡</v>
          </cell>
        </row>
        <row r="416">
          <cell r="I416" t="str">
            <v>PIJI20254407N000000041</v>
          </cell>
          <cell r="J416" t="str">
            <v>肉鸡</v>
          </cell>
        </row>
        <row r="417">
          <cell r="I417" t="str">
            <v>PIJI20254407N000000042</v>
          </cell>
          <cell r="J417" t="str">
            <v>肉鸡</v>
          </cell>
        </row>
        <row r="418">
          <cell r="I418" t="str">
            <v>PIJI20254407N000000043</v>
          </cell>
          <cell r="J418" t="str">
            <v>肉鸡</v>
          </cell>
        </row>
        <row r="419">
          <cell r="I419" t="str">
            <v>PIJI20254407N000000044</v>
          </cell>
          <cell r="J419" t="str">
            <v>肉鸡</v>
          </cell>
        </row>
        <row r="420">
          <cell r="I420" t="str">
            <v>PIJI20254407N000000045</v>
          </cell>
          <cell r="J420" t="str">
            <v>肉鸡</v>
          </cell>
        </row>
        <row r="421">
          <cell r="I421" t="str">
            <v>PIJI20254407N000000046</v>
          </cell>
          <cell r="J421" t="str">
            <v>肉鸡</v>
          </cell>
        </row>
        <row r="422">
          <cell r="I422" t="str">
            <v>PIJI20254407N000000047</v>
          </cell>
          <cell r="J422" t="str">
            <v>肉鸡</v>
          </cell>
        </row>
        <row r="423">
          <cell r="I423" t="str">
            <v>PIJI20254407N000000048</v>
          </cell>
          <cell r="J423" t="str">
            <v>肉鸡</v>
          </cell>
        </row>
        <row r="424">
          <cell r="I424" t="str">
            <v>PIJI20254407N000000049</v>
          </cell>
          <cell r="J424" t="str">
            <v>肉鸡</v>
          </cell>
        </row>
        <row r="425">
          <cell r="I425" t="str">
            <v>PIJI20254407N000000050</v>
          </cell>
          <cell r="J425" t="str">
            <v>肉鸡</v>
          </cell>
        </row>
        <row r="426">
          <cell r="I426" t="str">
            <v>PIJI20254407N000000051</v>
          </cell>
          <cell r="J426" t="str">
            <v>肉鸡</v>
          </cell>
        </row>
        <row r="427">
          <cell r="I427" t="str">
            <v>PIJI20254407N000000052</v>
          </cell>
          <cell r="J427" t="str">
            <v>肉鸡</v>
          </cell>
        </row>
        <row r="428">
          <cell r="I428" t="str">
            <v>PIJI20254407N000000053</v>
          </cell>
          <cell r="J428" t="str">
            <v>肉鸡</v>
          </cell>
        </row>
        <row r="429">
          <cell r="I429" t="str">
            <v>PIJI20254407N000000054</v>
          </cell>
          <cell r="J429" t="str">
            <v>肉鸡</v>
          </cell>
        </row>
        <row r="430">
          <cell r="I430" t="str">
            <v>PIJI20254407N000000055</v>
          </cell>
          <cell r="J430" t="str">
            <v>肉鸡</v>
          </cell>
        </row>
        <row r="431">
          <cell r="I431" t="str">
            <v>PIJI20254407N000000056</v>
          </cell>
          <cell r="J431" t="str">
            <v>肉鸡</v>
          </cell>
        </row>
        <row r="432">
          <cell r="I432" t="str">
            <v>PIJI20254407N000000057</v>
          </cell>
          <cell r="J432" t="str">
            <v>肉鸡</v>
          </cell>
        </row>
        <row r="433">
          <cell r="I433" t="str">
            <v>PIJI20254407N000000058</v>
          </cell>
          <cell r="J433" t="str">
            <v>肉鸡</v>
          </cell>
        </row>
        <row r="434">
          <cell r="I434" t="str">
            <v>PIJI20254407N000000059</v>
          </cell>
          <cell r="J434" t="str">
            <v>肉鸡</v>
          </cell>
        </row>
        <row r="435">
          <cell r="I435" t="str">
            <v>PIJI20254407N000000060</v>
          </cell>
          <cell r="J435" t="str">
            <v>肉鸡</v>
          </cell>
        </row>
        <row r="436">
          <cell r="I436" t="str">
            <v>PIJI20254407N000000061</v>
          </cell>
          <cell r="J436" t="str">
            <v>肉鸡</v>
          </cell>
        </row>
        <row r="437">
          <cell r="I437" t="str">
            <v>PIJI20254407N000000062</v>
          </cell>
          <cell r="J437" t="str">
            <v>肉鸡</v>
          </cell>
        </row>
        <row r="438">
          <cell r="I438" t="str">
            <v>PIJI20254407N000000063</v>
          </cell>
          <cell r="J438" t="str">
            <v>肉鸡</v>
          </cell>
        </row>
        <row r="439">
          <cell r="I439" t="str">
            <v>PIJI20254407N000000064</v>
          </cell>
          <cell r="J439" t="str">
            <v>肉鸡</v>
          </cell>
        </row>
        <row r="440">
          <cell r="I440" t="str">
            <v>PIJI20254407N000000065</v>
          </cell>
          <cell r="J440" t="str">
            <v>肉鸡</v>
          </cell>
        </row>
        <row r="441">
          <cell r="I441" t="str">
            <v>PIJI20254407N000000066</v>
          </cell>
          <cell r="J441" t="str">
            <v>肉鸡</v>
          </cell>
        </row>
        <row r="442">
          <cell r="I442" t="str">
            <v>PIJI20254407N000000067</v>
          </cell>
          <cell r="J442" t="str">
            <v>肉鸡</v>
          </cell>
        </row>
        <row r="443">
          <cell r="I443" t="str">
            <v>PIJI20254407N000000068</v>
          </cell>
          <cell r="J443" t="str">
            <v>肉鸡</v>
          </cell>
        </row>
        <row r="444">
          <cell r="I444" t="str">
            <v>PIJI20254407N000000069</v>
          </cell>
          <cell r="J444" t="str">
            <v>肉鸡</v>
          </cell>
        </row>
        <row r="445">
          <cell r="I445" t="str">
            <v>PIJI20254407N000000070</v>
          </cell>
          <cell r="J445" t="str">
            <v>肉鸡</v>
          </cell>
        </row>
        <row r="446">
          <cell r="I446" t="str">
            <v>PIJI20254407N000000071</v>
          </cell>
          <cell r="J446" t="str">
            <v>肉鸡</v>
          </cell>
        </row>
        <row r="447">
          <cell r="I447" t="str">
            <v>PIJI20254407N000000072</v>
          </cell>
          <cell r="J447" t="str">
            <v>肉鸡</v>
          </cell>
        </row>
        <row r="448">
          <cell r="I448" t="str">
            <v>PIJI20254407N000000073</v>
          </cell>
          <cell r="J448" t="str">
            <v>肉鸡</v>
          </cell>
        </row>
        <row r="449">
          <cell r="I449" t="str">
            <v>PIJI20254407N000000074</v>
          </cell>
          <cell r="J449" t="str">
            <v>肉鸡</v>
          </cell>
        </row>
        <row r="450">
          <cell r="I450" t="str">
            <v>PIJI20254407N000000075</v>
          </cell>
          <cell r="J450" t="str">
            <v>肉鸡</v>
          </cell>
        </row>
        <row r="451">
          <cell r="I451" t="str">
            <v>PIJI20254407N000000076</v>
          </cell>
          <cell r="J451" t="str">
            <v>肉鸡</v>
          </cell>
        </row>
        <row r="452">
          <cell r="I452" t="str">
            <v>P6N920254407N000000002</v>
          </cell>
          <cell r="J452" t="str">
            <v>蛋鸡</v>
          </cell>
        </row>
        <row r="453">
          <cell r="I453" t="str">
            <v>P6LN20254407N000000010</v>
          </cell>
          <cell r="J453" t="str">
            <v>咸淡水水产</v>
          </cell>
          <cell r="K453" t="str">
            <v>青蟹</v>
          </cell>
        </row>
        <row r="454">
          <cell r="I454" t="str">
            <v>P6LN20254407N000000011</v>
          </cell>
          <cell r="J454" t="str">
            <v>咸淡水水产</v>
          </cell>
          <cell r="K454" t="str">
            <v>青蟹</v>
          </cell>
        </row>
        <row r="455">
          <cell r="I455" t="str">
            <v>P6LN20254407N000000012</v>
          </cell>
          <cell r="J455" t="str">
            <v>淡水水产</v>
          </cell>
          <cell r="K455" t="str">
            <v>虾</v>
          </cell>
        </row>
        <row r="456">
          <cell r="I456" t="str">
            <v>P6LN20254407N000000013</v>
          </cell>
          <cell r="J456" t="str">
            <v>淡水水产</v>
          </cell>
          <cell r="K456" t="str">
            <v>罗非、鲫鱼、鲮鱼</v>
          </cell>
        </row>
        <row r="457">
          <cell r="I457" t="str">
            <v>P6LN20254407N000000014</v>
          </cell>
          <cell r="J457" t="str">
            <v>淡水水产</v>
          </cell>
          <cell r="K457" t="str">
            <v>鳗鱼</v>
          </cell>
        </row>
        <row r="458">
          <cell r="I458" t="str">
            <v>P6LN20254407N000000015</v>
          </cell>
          <cell r="J458" t="str">
            <v>淡水水产</v>
          </cell>
          <cell r="K458" t="str">
            <v>鳗鱼</v>
          </cell>
        </row>
        <row r="459">
          <cell r="I459" t="str">
            <v>P6LN20254407N000000016</v>
          </cell>
          <cell r="J459" t="str">
            <v>淡水水产</v>
          </cell>
          <cell r="K459" t="str">
            <v>虾</v>
          </cell>
        </row>
        <row r="460">
          <cell r="I460" t="str">
            <v>P6LN20254407N000000017</v>
          </cell>
          <cell r="J460" t="str">
            <v>咸淡水水产</v>
          </cell>
          <cell r="K460" t="str">
            <v>青蟹</v>
          </cell>
        </row>
        <row r="461">
          <cell r="I461" t="str">
            <v>P6LN20254407N000000018</v>
          </cell>
          <cell r="J461" t="str">
            <v>淡水水产</v>
          </cell>
          <cell r="K461" t="str">
            <v>虾</v>
          </cell>
        </row>
        <row r="462">
          <cell r="I462" t="str">
            <v>P6LN20254407N000000019</v>
          </cell>
          <cell r="J462" t="str">
            <v>淡水水产</v>
          </cell>
          <cell r="K462" t="str">
            <v>虾</v>
          </cell>
        </row>
        <row r="463">
          <cell r="I463" t="str">
            <v>P6LN20254407N000000020</v>
          </cell>
          <cell r="J463" t="str">
            <v>咸淡水水产</v>
          </cell>
          <cell r="K463" t="str">
            <v>青蟹</v>
          </cell>
        </row>
        <row r="464">
          <cell r="I464" t="str">
            <v>P6LN20254407N000000021</v>
          </cell>
          <cell r="J464" t="str">
            <v>咸淡水水产</v>
          </cell>
          <cell r="K464" t="str">
            <v>青蟹</v>
          </cell>
        </row>
        <row r="465">
          <cell r="I465" t="str">
            <v>P6LN20254407N000000022</v>
          </cell>
          <cell r="J465" t="str">
            <v>淡水水产</v>
          </cell>
          <cell r="K465" t="str">
            <v>虾</v>
          </cell>
        </row>
        <row r="466">
          <cell r="I466" t="str">
            <v>P6LN20254407N000000023</v>
          </cell>
          <cell r="J466" t="str">
            <v>淡水水产</v>
          </cell>
          <cell r="K466" t="str">
            <v>虾</v>
          </cell>
        </row>
        <row r="467">
          <cell r="I467" t="str">
            <v>P6LN20254407N000000024</v>
          </cell>
          <cell r="J467" t="str">
            <v>淡水水产</v>
          </cell>
          <cell r="K467" t="str">
            <v>虾</v>
          </cell>
        </row>
        <row r="468">
          <cell r="I468" t="str">
            <v>P6LN20254407N000000025</v>
          </cell>
          <cell r="J468" t="str">
            <v>淡水水产</v>
          </cell>
          <cell r="K468" t="str">
            <v>虾</v>
          </cell>
        </row>
        <row r="469">
          <cell r="I469" t="str">
            <v>P6LN20254407N000000026</v>
          </cell>
          <cell r="J469" t="str">
            <v>咸淡水水产</v>
          </cell>
          <cell r="K469" t="str">
            <v>青蟹</v>
          </cell>
        </row>
        <row r="470">
          <cell r="I470" t="str">
            <v>P6LN20254407N000000027</v>
          </cell>
          <cell r="J470" t="str">
            <v>淡水水产</v>
          </cell>
          <cell r="K470" t="str">
            <v>鳗鱼</v>
          </cell>
        </row>
        <row r="471">
          <cell r="I471" t="str">
            <v>P6LN20254407N000000027</v>
          </cell>
          <cell r="J471" t="str">
            <v>淡水水产</v>
          </cell>
          <cell r="K471" t="str">
            <v>鲫鱼</v>
          </cell>
        </row>
        <row r="472">
          <cell r="I472" t="str">
            <v>P6LN20254407N000000027</v>
          </cell>
          <cell r="J472" t="str">
            <v>淡水水产</v>
          </cell>
          <cell r="K472" t="str">
            <v>叉尾</v>
          </cell>
        </row>
        <row r="473">
          <cell r="I473" t="str">
            <v>P6LN20254407N000000027</v>
          </cell>
          <cell r="J473" t="str">
            <v>淡水水产</v>
          </cell>
          <cell r="K473" t="str">
            <v>叉尾、鲫鱼</v>
          </cell>
        </row>
        <row r="474">
          <cell r="I474" t="str">
            <v>P6LN20254407N000000028</v>
          </cell>
          <cell r="J474" t="str">
            <v>咸淡水水产</v>
          </cell>
          <cell r="K474" t="str">
            <v>青蟹</v>
          </cell>
        </row>
        <row r="475">
          <cell r="I475" t="str">
            <v>P6LN20254407N000000029</v>
          </cell>
          <cell r="J475" t="str">
            <v>咸淡水水产</v>
          </cell>
          <cell r="K475" t="str">
            <v>青蟹</v>
          </cell>
        </row>
        <row r="476">
          <cell r="I476" t="str">
            <v>P6LN20254407N000000030</v>
          </cell>
          <cell r="J476" t="str">
            <v>淡水水产</v>
          </cell>
          <cell r="K476" t="str">
            <v>虾</v>
          </cell>
        </row>
        <row r="477">
          <cell r="I477" t="str">
            <v>P6LN20254407N000000030</v>
          </cell>
          <cell r="J477" t="str">
            <v>淡水水产</v>
          </cell>
          <cell r="K477" t="str">
            <v>鳗鱼</v>
          </cell>
        </row>
        <row r="478">
          <cell r="I478" t="str">
            <v>P6LN20254407N000000031</v>
          </cell>
          <cell r="J478" t="str">
            <v>淡水水产</v>
          </cell>
          <cell r="K478" t="str">
            <v>鳗鱼</v>
          </cell>
        </row>
        <row r="479">
          <cell r="I479" t="str">
            <v>P6LN20254407N000000032</v>
          </cell>
          <cell r="J479" t="str">
            <v>咸淡水水产</v>
          </cell>
          <cell r="K479" t="str">
            <v>青蟹</v>
          </cell>
        </row>
        <row r="480">
          <cell r="I480" t="str">
            <v>P6LN20254407N000000033</v>
          </cell>
          <cell r="J480" t="str">
            <v>咸淡水水产</v>
          </cell>
          <cell r="K480" t="str">
            <v>青蟹</v>
          </cell>
        </row>
        <row r="481">
          <cell r="I481" t="str">
            <v>PI0820254407N000000002</v>
          </cell>
          <cell r="J481" t="str">
            <v>海水网箱</v>
          </cell>
          <cell r="K481" t="str">
            <v>生蚝</v>
          </cell>
        </row>
        <row r="482">
          <cell r="I482" t="str">
            <v>PI0820254407N000000003</v>
          </cell>
          <cell r="J482" t="str">
            <v>生蚝</v>
          </cell>
        </row>
        <row r="483">
          <cell r="I483" t="str">
            <v>PI0820254407N000000004</v>
          </cell>
          <cell r="J483" t="str">
            <v>生蚝</v>
          </cell>
        </row>
        <row r="484">
          <cell r="I484" t="str">
            <v>PI0820254407N000000005</v>
          </cell>
          <cell r="J484" t="str">
            <v>生蚝</v>
          </cell>
        </row>
        <row r="485">
          <cell r="I485" t="str">
            <v>PI0820254407N000000006</v>
          </cell>
          <cell r="J485" t="str">
            <v>生蚝</v>
          </cell>
        </row>
        <row r="486">
          <cell r="I486" t="str">
            <v>PI0820254407N000000007</v>
          </cell>
          <cell r="J486" t="str">
            <v>生蚝</v>
          </cell>
        </row>
        <row r="487">
          <cell r="I487" t="str">
            <v>PI0820254407N000000008</v>
          </cell>
          <cell r="J487" t="str">
            <v>生蚝</v>
          </cell>
        </row>
        <row r="488">
          <cell r="I488" t="str">
            <v>PI0820254407N000000009</v>
          </cell>
          <cell r="J488" t="str">
            <v>米蚬</v>
          </cell>
        </row>
        <row r="489">
          <cell r="I489" t="str">
            <v>PI0820254407N000000010</v>
          </cell>
          <cell r="J489" t="str">
            <v>生蚝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92D050"/>
  </sheetPr>
  <dimension ref="A1:O129"/>
  <sheetViews>
    <sheetView workbookViewId="0">
      <selection activeCell="F9" sqref="F9:F36"/>
    </sheetView>
  </sheetViews>
  <sheetFormatPr defaultColWidth="9" defaultRowHeight="13.5"/>
  <cols>
    <col min="1" max="1" width="6" style="2" customWidth="1"/>
    <col min="2" max="2" width="7.28571428571429" style="2" customWidth="1"/>
    <col min="3" max="3" width="10.4285714285714" style="2" customWidth="1"/>
    <col min="4" max="4" width="29.2857142857143" style="2" customWidth="1"/>
    <col min="5" max="5" width="15.8571428571429" style="2" customWidth="1"/>
    <col min="6" max="6" width="13.5714285714286" style="2" customWidth="1"/>
    <col min="7" max="7" width="16.5714285714286" style="2" customWidth="1"/>
    <col min="8" max="8" width="15.8571428571429" style="2" customWidth="1"/>
    <col min="9" max="12" width="14.7142857142857" style="2" customWidth="1"/>
    <col min="13" max="13" width="27.1428571428571" style="72" customWidth="1"/>
    <col min="14" max="14" width="9.14285714285714" style="2"/>
    <col min="15" max="15" width="12.8571428571429" style="2"/>
    <col min="16" max="16378" width="9.14285714285714" style="2"/>
    <col min="16379" max="16384" width="9" style="2"/>
  </cols>
  <sheetData>
    <row r="1" s="1" customFormat="1" ht="16.5" spans="1:13">
      <c r="A1" s="7" t="s">
        <v>0</v>
      </c>
      <c r="B1" s="8"/>
      <c r="C1" s="9"/>
      <c r="D1" s="9"/>
      <c r="E1" s="9"/>
      <c r="F1" s="10"/>
      <c r="G1" s="10"/>
      <c r="H1" s="10"/>
      <c r="I1" s="10"/>
      <c r="J1" s="10"/>
      <c r="K1" s="10"/>
      <c r="L1" s="10"/>
      <c r="M1" s="73"/>
    </row>
    <row r="2" s="2" customFormat="1" ht="36" customHeight="1" spans="1:1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74"/>
    </row>
    <row r="3" s="3" customFormat="1" ht="23" customHeight="1" spans="1:13">
      <c r="A3" s="12" t="s">
        <v>2</v>
      </c>
      <c r="B3" s="13"/>
      <c r="C3" s="14"/>
      <c r="D3" s="14"/>
      <c r="E3" s="14"/>
      <c r="F3" s="15"/>
      <c r="G3" s="15"/>
      <c r="H3" s="16"/>
      <c r="I3" s="16"/>
      <c r="J3" s="16"/>
      <c r="K3" s="16"/>
      <c r="L3" s="16"/>
      <c r="M3" s="75" t="s">
        <v>3</v>
      </c>
    </row>
    <row r="4" s="4" customFormat="1" ht="20.1" customHeight="1" spans="1:13">
      <c r="A4" s="17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8" t="s">
        <v>11</v>
      </c>
      <c r="I4" s="39" t="s">
        <v>12</v>
      </c>
      <c r="J4" s="39"/>
      <c r="K4" s="39"/>
      <c r="L4" s="40"/>
      <c r="M4" s="76" t="s">
        <v>13</v>
      </c>
    </row>
    <row r="5" s="4" customFormat="1" ht="20.1" customHeight="1" spans="1:13">
      <c r="A5" s="19"/>
      <c r="B5" s="19"/>
      <c r="C5" s="19"/>
      <c r="D5" s="19"/>
      <c r="E5" s="19"/>
      <c r="F5" s="19"/>
      <c r="G5" s="19"/>
      <c r="H5" s="20"/>
      <c r="I5" s="42" t="s">
        <v>14</v>
      </c>
      <c r="J5" s="42" t="s">
        <v>15</v>
      </c>
      <c r="K5" s="42" t="s">
        <v>16</v>
      </c>
      <c r="L5" s="42" t="s">
        <v>17</v>
      </c>
      <c r="M5" s="77"/>
    </row>
    <row r="6" s="5" customFormat="1" ht="26.25" customHeight="1" spans="1:13">
      <c r="A6" s="21" t="s">
        <v>18</v>
      </c>
      <c r="B6" s="22"/>
      <c r="C6" s="22"/>
      <c r="D6" s="22"/>
      <c r="E6" s="22"/>
      <c r="F6" s="22"/>
      <c r="G6" s="22"/>
      <c r="H6" s="23"/>
      <c r="I6" s="39">
        <f>SUM(I7:K7)</f>
        <v>3387803.04</v>
      </c>
      <c r="J6" s="39"/>
      <c r="K6" s="40"/>
      <c r="L6" s="42" t="s">
        <v>19</v>
      </c>
      <c r="M6" s="78" t="s">
        <v>19</v>
      </c>
    </row>
    <row r="7" s="5" customFormat="1" ht="32" customHeight="1" spans="1:13">
      <c r="A7" s="21" t="s">
        <v>20</v>
      </c>
      <c r="B7" s="22"/>
      <c r="C7" s="22"/>
      <c r="D7" s="22"/>
      <c r="E7" s="23"/>
      <c r="F7" s="24">
        <f>SUM(F8:F99)</f>
        <v>24423.26</v>
      </c>
      <c r="G7" s="24">
        <f t="shared" ref="G7:L7" si="0">SUM(G8:G99)</f>
        <v>47052820</v>
      </c>
      <c r="H7" s="24">
        <f t="shared" si="0"/>
        <v>5646338.4</v>
      </c>
      <c r="I7" s="24">
        <f t="shared" si="0"/>
        <v>2258535.36</v>
      </c>
      <c r="J7" s="24">
        <f t="shared" si="0"/>
        <v>564633.84</v>
      </c>
      <c r="K7" s="24">
        <f t="shared" si="0"/>
        <v>564633.84</v>
      </c>
      <c r="L7" s="24">
        <f t="shared" si="0"/>
        <v>2258535.36</v>
      </c>
      <c r="M7" s="45"/>
    </row>
    <row r="8" s="5" customFormat="1" ht="35" hidden="1" customHeight="1" spans="1:15">
      <c r="A8" s="25">
        <v>1</v>
      </c>
      <c r="B8" s="25" t="s">
        <v>21</v>
      </c>
      <c r="C8" s="25" t="s">
        <v>22</v>
      </c>
      <c r="D8" s="25" t="s">
        <v>23</v>
      </c>
      <c r="E8" s="25" t="s">
        <v>24</v>
      </c>
      <c r="F8" s="27">
        <v>148.24</v>
      </c>
      <c r="G8" s="27">
        <v>296480</v>
      </c>
      <c r="H8" s="27">
        <v>35577.6</v>
      </c>
      <c r="I8" s="27">
        <v>14231.04</v>
      </c>
      <c r="J8" s="27">
        <v>3557.76</v>
      </c>
      <c r="K8" s="27">
        <v>3557.76</v>
      </c>
      <c r="L8" s="27">
        <v>14231.04</v>
      </c>
      <c r="M8" s="46" t="s">
        <v>25</v>
      </c>
      <c r="O8" s="5">
        <f>G8/F8</f>
        <v>2000</v>
      </c>
    </row>
    <row r="9" s="5" customFormat="1" ht="35" customHeight="1" spans="1:15">
      <c r="A9" s="25">
        <v>2</v>
      </c>
      <c r="B9" s="25" t="s">
        <v>21</v>
      </c>
      <c r="C9" s="25" t="s">
        <v>26</v>
      </c>
      <c r="D9" s="25" t="s">
        <v>27</v>
      </c>
      <c r="E9" s="25" t="s">
        <v>24</v>
      </c>
      <c r="F9" s="27">
        <v>132</v>
      </c>
      <c r="G9" s="27">
        <v>118800</v>
      </c>
      <c r="H9" s="27">
        <v>14256</v>
      </c>
      <c r="I9" s="27">
        <v>5702.4</v>
      </c>
      <c r="J9" s="27">
        <v>1425.6</v>
      </c>
      <c r="K9" s="27">
        <v>1425.6</v>
      </c>
      <c r="L9" s="27">
        <v>5702.4</v>
      </c>
      <c r="M9" s="46" t="s">
        <v>28</v>
      </c>
      <c r="O9" s="5">
        <f t="shared" ref="O9:O40" si="1">G9/F9</f>
        <v>900</v>
      </c>
    </row>
    <row r="10" s="5" customFormat="1" ht="35" hidden="1" customHeight="1" spans="1:15">
      <c r="A10" s="25">
        <v>3</v>
      </c>
      <c r="B10" s="25" t="s">
        <v>29</v>
      </c>
      <c r="C10" s="25" t="s">
        <v>30</v>
      </c>
      <c r="D10" s="25" t="s">
        <v>31</v>
      </c>
      <c r="E10" s="25" t="s">
        <v>32</v>
      </c>
      <c r="F10" s="27">
        <v>596</v>
      </c>
      <c r="G10" s="27">
        <v>1192000</v>
      </c>
      <c r="H10" s="27">
        <v>143040</v>
      </c>
      <c r="I10" s="27">
        <v>57216</v>
      </c>
      <c r="J10" s="27">
        <v>14304</v>
      </c>
      <c r="K10" s="27">
        <v>14304</v>
      </c>
      <c r="L10" s="27">
        <v>57216</v>
      </c>
      <c r="M10" s="46" t="s">
        <v>33</v>
      </c>
      <c r="O10" s="5">
        <f t="shared" si="1"/>
        <v>2000</v>
      </c>
    </row>
    <row r="11" s="5" customFormat="1" ht="35" hidden="1" customHeight="1" spans="1:15">
      <c r="A11" s="25">
        <v>4</v>
      </c>
      <c r="B11" s="25" t="s">
        <v>34</v>
      </c>
      <c r="C11" s="25" t="s">
        <v>35</v>
      </c>
      <c r="D11" s="25" t="s">
        <v>36</v>
      </c>
      <c r="E11" s="25" t="s">
        <v>32</v>
      </c>
      <c r="F11" s="27">
        <v>206</v>
      </c>
      <c r="G11" s="27">
        <v>412000</v>
      </c>
      <c r="H11" s="27">
        <v>49440</v>
      </c>
      <c r="I11" s="27">
        <v>19776</v>
      </c>
      <c r="J11" s="27">
        <v>4944</v>
      </c>
      <c r="K11" s="27">
        <v>4944</v>
      </c>
      <c r="L11" s="27">
        <v>19776</v>
      </c>
      <c r="M11" s="46" t="s">
        <v>37</v>
      </c>
      <c r="O11" s="5">
        <f t="shared" si="1"/>
        <v>2000</v>
      </c>
    </row>
    <row r="12" s="5" customFormat="1" ht="35" hidden="1" customHeight="1" spans="1:15">
      <c r="A12" s="25">
        <v>5</v>
      </c>
      <c r="B12" s="25" t="s">
        <v>34</v>
      </c>
      <c r="C12" s="25" t="s">
        <v>35</v>
      </c>
      <c r="D12" s="25" t="s">
        <v>38</v>
      </c>
      <c r="E12" s="25" t="s">
        <v>32</v>
      </c>
      <c r="F12" s="27">
        <v>206</v>
      </c>
      <c r="G12" s="27">
        <v>412000</v>
      </c>
      <c r="H12" s="27">
        <v>49440</v>
      </c>
      <c r="I12" s="27">
        <v>19776</v>
      </c>
      <c r="J12" s="27">
        <v>4944</v>
      </c>
      <c r="K12" s="27">
        <v>4944</v>
      </c>
      <c r="L12" s="27">
        <v>19776</v>
      </c>
      <c r="M12" s="46" t="s">
        <v>37</v>
      </c>
      <c r="O12" s="5">
        <f t="shared" si="1"/>
        <v>2000</v>
      </c>
    </row>
    <row r="13" s="5" customFormat="1" ht="35" hidden="1" customHeight="1" spans="1:15">
      <c r="A13" s="25">
        <v>6</v>
      </c>
      <c r="B13" s="25" t="s">
        <v>34</v>
      </c>
      <c r="C13" s="25" t="s">
        <v>35</v>
      </c>
      <c r="D13" s="25" t="s">
        <v>39</v>
      </c>
      <c r="E13" s="25" t="s">
        <v>32</v>
      </c>
      <c r="F13" s="27">
        <v>110</v>
      </c>
      <c r="G13" s="27">
        <v>220000</v>
      </c>
      <c r="H13" s="27">
        <v>26400</v>
      </c>
      <c r="I13" s="27">
        <v>10560</v>
      </c>
      <c r="J13" s="27">
        <v>2640</v>
      </c>
      <c r="K13" s="27">
        <v>2640</v>
      </c>
      <c r="L13" s="27">
        <v>10560</v>
      </c>
      <c r="M13" s="46" t="s">
        <v>40</v>
      </c>
      <c r="O13" s="5">
        <f t="shared" si="1"/>
        <v>2000</v>
      </c>
    </row>
    <row r="14" s="5" customFormat="1" ht="35" hidden="1" customHeight="1" spans="1:15">
      <c r="A14" s="25">
        <v>7</v>
      </c>
      <c r="B14" s="25" t="s">
        <v>41</v>
      </c>
      <c r="C14" s="25" t="s">
        <v>42</v>
      </c>
      <c r="D14" s="25" t="s">
        <v>43</v>
      </c>
      <c r="E14" s="25" t="s">
        <v>44</v>
      </c>
      <c r="F14" s="27">
        <v>216</v>
      </c>
      <c r="G14" s="27">
        <v>432000</v>
      </c>
      <c r="H14" s="27">
        <v>51840</v>
      </c>
      <c r="I14" s="27">
        <v>20736</v>
      </c>
      <c r="J14" s="27">
        <v>5184</v>
      </c>
      <c r="K14" s="27">
        <v>5184</v>
      </c>
      <c r="L14" s="27">
        <v>20736</v>
      </c>
      <c r="M14" s="46" t="s">
        <v>45</v>
      </c>
      <c r="O14" s="5">
        <f t="shared" si="1"/>
        <v>2000</v>
      </c>
    </row>
    <row r="15" s="5" customFormat="1" ht="35" hidden="1" customHeight="1" spans="1:15">
      <c r="A15" s="25">
        <v>8</v>
      </c>
      <c r="B15" s="25" t="s">
        <v>41</v>
      </c>
      <c r="C15" s="25" t="s">
        <v>46</v>
      </c>
      <c r="D15" s="25" t="s">
        <v>47</v>
      </c>
      <c r="E15" s="25" t="s">
        <v>48</v>
      </c>
      <c r="F15" s="27">
        <v>600</v>
      </c>
      <c r="G15" s="27">
        <v>1200000</v>
      </c>
      <c r="H15" s="27">
        <v>144000</v>
      </c>
      <c r="I15" s="27">
        <v>57600</v>
      </c>
      <c r="J15" s="27">
        <v>14400</v>
      </c>
      <c r="K15" s="27">
        <v>14400</v>
      </c>
      <c r="L15" s="27">
        <v>57600</v>
      </c>
      <c r="M15" s="46" t="s">
        <v>49</v>
      </c>
      <c r="O15" s="5">
        <f t="shared" si="1"/>
        <v>2000</v>
      </c>
    </row>
    <row r="16" s="5" customFormat="1" ht="35" hidden="1" customHeight="1" spans="1:15">
      <c r="A16" s="25">
        <v>9</v>
      </c>
      <c r="B16" s="25" t="s">
        <v>41</v>
      </c>
      <c r="C16" s="25" t="s">
        <v>50</v>
      </c>
      <c r="D16" s="25" t="s">
        <v>51</v>
      </c>
      <c r="E16" s="25" t="s">
        <v>32</v>
      </c>
      <c r="F16" s="27">
        <v>500</v>
      </c>
      <c r="G16" s="27">
        <v>1000000</v>
      </c>
      <c r="H16" s="27">
        <v>120000</v>
      </c>
      <c r="I16" s="27">
        <v>48000</v>
      </c>
      <c r="J16" s="27">
        <v>12000</v>
      </c>
      <c r="K16" s="27">
        <v>12000</v>
      </c>
      <c r="L16" s="27">
        <v>48000</v>
      </c>
      <c r="M16" s="46" t="s">
        <v>52</v>
      </c>
      <c r="O16" s="5">
        <f t="shared" si="1"/>
        <v>2000</v>
      </c>
    </row>
    <row r="17" s="5" customFormat="1" ht="35" hidden="1" customHeight="1" spans="1:15">
      <c r="A17" s="25">
        <v>10</v>
      </c>
      <c r="B17" s="25" t="s">
        <v>41</v>
      </c>
      <c r="C17" s="25" t="s">
        <v>53</v>
      </c>
      <c r="D17" s="25" t="s">
        <v>54</v>
      </c>
      <c r="E17" s="25" t="s">
        <v>32</v>
      </c>
      <c r="F17" s="27">
        <v>700</v>
      </c>
      <c r="G17" s="27">
        <v>1400000</v>
      </c>
      <c r="H17" s="27">
        <v>168000</v>
      </c>
      <c r="I17" s="27">
        <v>67200</v>
      </c>
      <c r="J17" s="27">
        <v>16800</v>
      </c>
      <c r="K17" s="27">
        <v>16800</v>
      </c>
      <c r="L17" s="27">
        <v>67200</v>
      </c>
      <c r="M17" s="46" t="s">
        <v>55</v>
      </c>
      <c r="O17" s="5">
        <f t="shared" si="1"/>
        <v>2000</v>
      </c>
    </row>
    <row r="18" s="5" customFormat="1" ht="35" hidden="1" customHeight="1" spans="1:15">
      <c r="A18" s="25">
        <v>11</v>
      </c>
      <c r="B18" s="25" t="s">
        <v>41</v>
      </c>
      <c r="C18" s="25" t="s">
        <v>56</v>
      </c>
      <c r="D18" s="25" t="s">
        <v>57</v>
      </c>
      <c r="E18" s="25" t="s">
        <v>32</v>
      </c>
      <c r="F18" s="27">
        <v>630</v>
      </c>
      <c r="G18" s="27">
        <v>1260000</v>
      </c>
      <c r="H18" s="27">
        <v>151200</v>
      </c>
      <c r="I18" s="27">
        <v>60480</v>
      </c>
      <c r="J18" s="27">
        <v>15120</v>
      </c>
      <c r="K18" s="27">
        <v>15120</v>
      </c>
      <c r="L18" s="27">
        <v>60480</v>
      </c>
      <c r="M18" s="46" t="s">
        <v>58</v>
      </c>
      <c r="O18" s="5">
        <f t="shared" si="1"/>
        <v>2000</v>
      </c>
    </row>
    <row r="19" s="5" customFormat="1" ht="35" hidden="1" customHeight="1" spans="1:15">
      <c r="A19" s="25">
        <v>12</v>
      </c>
      <c r="B19" s="25" t="s">
        <v>41</v>
      </c>
      <c r="C19" s="25" t="s">
        <v>59</v>
      </c>
      <c r="D19" s="25" t="s">
        <v>60</v>
      </c>
      <c r="E19" s="25" t="s">
        <v>32</v>
      </c>
      <c r="F19" s="27">
        <v>200</v>
      </c>
      <c r="G19" s="27">
        <v>400000</v>
      </c>
      <c r="H19" s="27">
        <v>48000</v>
      </c>
      <c r="I19" s="27">
        <v>19200</v>
      </c>
      <c r="J19" s="27">
        <v>4800</v>
      </c>
      <c r="K19" s="27">
        <v>4800</v>
      </c>
      <c r="L19" s="27">
        <v>19200</v>
      </c>
      <c r="M19" s="46" t="s">
        <v>61</v>
      </c>
      <c r="O19" s="5">
        <f t="shared" si="1"/>
        <v>2000</v>
      </c>
    </row>
    <row r="20" s="5" customFormat="1" ht="35" hidden="1" customHeight="1" spans="1:15">
      <c r="A20" s="25">
        <v>13</v>
      </c>
      <c r="B20" s="25" t="s">
        <v>41</v>
      </c>
      <c r="C20" s="25" t="s">
        <v>62</v>
      </c>
      <c r="D20" s="25" t="s">
        <v>63</v>
      </c>
      <c r="E20" s="25" t="s">
        <v>32</v>
      </c>
      <c r="F20" s="27">
        <v>280</v>
      </c>
      <c r="G20" s="27">
        <v>560000</v>
      </c>
      <c r="H20" s="27">
        <v>67200</v>
      </c>
      <c r="I20" s="27">
        <v>26880</v>
      </c>
      <c r="J20" s="27">
        <v>6720</v>
      </c>
      <c r="K20" s="27">
        <v>6720</v>
      </c>
      <c r="L20" s="27">
        <v>26880</v>
      </c>
      <c r="M20" s="46" t="s">
        <v>64</v>
      </c>
      <c r="O20" s="5">
        <f t="shared" si="1"/>
        <v>2000</v>
      </c>
    </row>
    <row r="21" s="5" customFormat="1" ht="35" hidden="1" customHeight="1" spans="1:15">
      <c r="A21" s="25">
        <v>14</v>
      </c>
      <c r="B21" s="25" t="s">
        <v>41</v>
      </c>
      <c r="C21" s="25" t="s">
        <v>65</v>
      </c>
      <c r="D21" s="25" t="s">
        <v>66</v>
      </c>
      <c r="E21" s="25" t="s">
        <v>32</v>
      </c>
      <c r="F21" s="27">
        <v>158</v>
      </c>
      <c r="G21" s="27">
        <v>316000</v>
      </c>
      <c r="H21" s="27">
        <v>37920</v>
      </c>
      <c r="I21" s="27">
        <v>15168</v>
      </c>
      <c r="J21" s="27">
        <v>3792</v>
      </c>
      <c r="K21" s="27">
        <v>3792</v>
      </c>
      <c r="L21" s="27">
        <v>15168</v>
      </c>
      <c r="M21" s="46" t="s">
        <v>67</v>
      </c>
      <c r="O21" s="5">
        <f t="shared" si="1"/>
        <v>2000</v>
      </c>
    </row>
    <row r="22" s="5" customFormat="1" ht="35" hidden="1" customHeight="1" spans="1:15">
      <c r="A22" s="25">
        <v>15</v>
      </c>
      <c r="B22" s="25" t="s">
        <v>41</v>
      </c>
      <c r="C22" s="25" t="s">
        <v>68</v>
      </c>
      <c r="D22" s="25" t="s">
        <v>69</v>
      </c>
      <c r="E22" s="25" t="s">
        <v>32</v>
      </c>
      <c r="F22" s="27">
        <v>38</v>
      </c>
      <c r="G22" s="27">
        <v>76000</v>
      </c>
      <c r="H22" s="27">
        <v>9120</v>
      </c>
      <c r="I22" s="27">
        <v>3648</v>
      </c>
      <c r="J22" s="27">
        <v>912</v>
      </c>
      <c r="K22" s="27">
        <v>912</v>
      </c>
      <c r="L22" s="27">
        <v>3648</v>
      </c>
      <c r="M22" s="46" t="s">
        <v>70</v>
      </c>
      <c r="O22" s="5">
        <f t="shared" si="1"/>
        <v>2000</v>
      </c>
    </row>
    <row r="23" s="5" customFormat="1" ht="35" hidden="1" customHeight="1" spans="1:15">
      <c r="A23" s="25">
        <v>16</v>
      </c>
      <c r="B23" s="25" t="s">
        <v>41</v>
      </c>
      <c r="C23" s="25" t="s">
        <v>68</v>
      </c>
      <c r="D23" s="25" t="s">
        <v>71</v>
      </c>
      <c r="E23" s="25" t="s">
        <v>32</v>
      </c>
      <c r="F23" s="27">
        <v>85</v>
      </c>
      <c r="G23" s="27">
        <v>170000</v>
      </c>
      <c r="H23" s="27">
        <v>20400</v>
      </c>
      <c r="I23" s="27">
        <v>8160</v>
      </c>
      <c r="J23" s="27">
        <v>2040</v>
      </c>
      <c r="K23" s="27">
        <v>2040</v>
      </c>
      <c r="L23" s="27">
        <v>8160</v>
      </c>
      <c r="M23" s="46" t="s">
        <v>72</v>
      </c>
      <c r="O23" s="5">
        <f t="shared" si="1"/>
        <v>2000</v>
      </c>
    </row>
    <row r="24" s="5" customFormat="1" ht="35" hidden="1" customHeight="1" spans="1:15">
      <c r="A24" s="25">
        <v>17</v>
      </c>
      <c r="B24" s="25" t="s">
        <v>41</v>
      </c>
      <c r="C24" s="25" t="s">
        <v>73</v>
      </c>
      <c r="D24" s="25" t="s">
        <v>74</v>
      </c>
      <c r="E24" s="25" t="s">
        <v>32</v>
      </c>
      <c r="F24" s="27">
        <v>250</v>
      </c>
      <c r="G24" s="27">
        <v>500000</v>
      </c>
      <c r="H24" s="27">
        <v>60000</v>
      </c>
      <c r="I24" s="27">
        <v>24000</v>
      </c>
      <c r="J24" s="27">
        <v>6000</v>
      </c>
      <c r="K24" s="27">
        <v>6000</v>
      </c>
      <c r="L24" s="27">
        <v>24000</v>
      </c>
      <c r="M24" s="46" t="s">
        <v>75</v>
      </c>
      <c r="O24" s="5">
        <f t="shared" si="1"/>
        <v>2000</v>
      </c>
    </row>
    <row r="25" s="5" customFormat="1" ht="35" hidden="1" customHeight="1" spans="1:15">
      <c r="A25" s="25">
        <v>18</v>
      </c>
      <c r="B25" s="25" t="s">
        <v>76</v>
      </c>
      <c r="C25" s="25" t="s">
        <v>77</v>
      </c>
      <c r="D25" s="25" t="s">
        <v>78</v>
      </c>
      <c r="E25" s="25" t="s">
        <v>32</v>
      </c>
      <c r="F25" s="27">
        <v>336</v>
      </c>
      <c r="G25" s="27">
        <v>672000</v>
      </c>
      <c r="H25" s="27">
        <v>80640</v>
      </c>
      <c r="I25" s="27">
        <v>32256</v>
      </c>
      <c r="J25" s="27">
        <v>8064</v>
      </c>
      <c r="K25" s="27">
        <v>8064</v>
      </c>
      <c r="L25" s="27">
        <v>32256</v>
      </c>
      <c r="M25" s="46" t="s">
        <v>79</v>
      </c>
      <c r="O25" s="5">
        <f t="shared" si="1"/>
        <v>2000</v>
      </c>
    </row>
    <row r="26" s="5" customFormat="1" ht="35" hidden="1" customHeight="1" spans="1:15">
      <c r="A26" s="25">
        <v>19</v>
      </c>
      <c r="B26" s="25" t="s">
        <v>80</v>
      </c>
      <c r="C26" s="25" t="s">
        <v>81</v>
      </c>
      <c r="D26" s="25" t="s">
        <v>82</v>
      </c>
      <c r="E26" s="25" t="s">
        <v>24</v>
      </c>
      <c r="F26" s="27">
        <v>176</v>
      </c>
      <c r="G26" s="27">
        <v>352000</v>
      </c>
      <c r="H26" s="27">
        <v>42240</v>
      </c>
      <c r="I26" s="27">
        <v>16896</v>
      </c>
      <c r="J26" s="27">
        <v>4224</v>
      </c>
      <c r="K26" s="27">
        <v>4224</v>
      </c>
      <c r="L26" s="27">
        <v>16896</v>
      </c>
      <c r="M26" s="46" t="s">
        <v>83</v>
      </c>
      <c r="O26" s="5">
        <f t="shared" si="1"/>
        <v>2000</v>
      </c>
    </row>
    <row r="27" s="5" customFormat="1" ht="35" hidden="1" customHeight="1" spans="1:15">
      <c r="A27" s="25">
        <v>20</v>
      </c>
      <c r="B27" s="25" t="s">
        <v>80</v>
      </c>
      <c r="C27" s="25" t="s">
        <v>84</v>
      </c>
      <c r="D27" s="25" t="s">
        <v>85</v>
      </c>
      <c r="E27" s="25" t="s">
        <v>24</v>
      </c>
      <c r="F27" s="27">
        <v>536</v>
      </c>
      <c r="G27" s="27">
        <v>1072000</v>
      </c>
      <c r="H27" s="27">
        <v>128640</v>
      </c>
      <c r="I27" s="27">
        <v>51456</v>
      </c>
      <c r="J27" s="27">
        <v>12864</v>
      </c>
      <c r="K27" s="27">
        <v>12864</v>
      </c>
      <c r="L27" s="27">
        <v>51456</v>
      </c>
      <c r="M27" s="46" t="s">
        <v>86</v>
      </c>
      <c r="O27" s="5">
        <f t="shared" si="1"/>
        <v>2000</v>
      </c>
    </row>
    <row r="28" s="5" customFormat="1" ht="35" hidden="1" customHeight="1" spans="1:15">
      <c r="A28" s="25">
        <v>21</v>
      </c>
      <c r="B28" s="25" t="s">
        <v>80</v>
      </c>
      <c r="C28" s="25" t="s">
        <v>87</v>
      </c>
      <c r="D28" s="25" t="s">
        <v>88</v>
      </c>
      <c r="E28" s="25" t="s">
        <v>89</v>
      </c>
      <c r="F28" s="27">
        <v>570</v>
      </c>
      <c r="G28" s="27">
        <v>1140000</v>
      </c>
      <c r="H28" s="27">
        <v>136800</v>
      </c>
      <c r="I28" s="27">
        <v>54720</v>
      </c>
      <c r="J28" s="27">
        <v>13680</v>
      </c>
      <c r="K28" s="27">
        <v>13680</v>
      </c>
      <c r="L28" s="27">
        <v>54720</v>
      </c>
      <c r="M28" s="46" t="s">
        <v>90</v>
      </c>
      <c r="O28" s="5">
        <f t="shared" si="1"/>
        <v>2000</v>
      </c>
    </row>
    <row r="29" s="5" customFormat="1" ht="35" hidden="1" customHeight="1" spans="1:15">
      <c r="A29" s="25">
        <v>22</v>
      </c>
      <c r="B29" s="25" t="s">
        <v>80</v>
      </c>
      <c r="C29" s="25" t="s">
        <v>91</v>
      </c>
      <c r="D29" s="25" t="s">
        <v>92</v>
      </c>
      <c r="E29" s="25" t="s">
        <v>44</v>
      </c>
      <c r="F29" s="27">
        <v>460</v>
      </c>
      <c r="G29" s="27">
        <v>920000</v>
      </c>
      <c r="H29" s="27">
        <v>110400</v>
      </c>
      <c r="I29" s="27">
        <v>44160</v>
      </c>
      <c r="J29" s="27">
        <v>11040</v>
      </c>
      <c r="K29" s="27">
        <v>11040</v>
      </c>
      <c r="L29" s="27">
        <v>44160</v>
      </c>
      <c r="M29" s="46" t="s">
        <v>93</v>
      </c>
      <c r="O29" s="5">
        <f t="shared" si="1"/>
        <v>2000</v>
      </c>
    </row>
    <row r="30" s="5" customFormat="1" ht="35" hidden="1" customHeight="1" spans="1:15">
      <c r="A30" s="25">
        <v>23</v>
      </c>
      <c r="B30" s="25" t="s">
        <v>80</v>
      </c>
      <c r="C30" s="25" t="s">
        <v>94</v>
      </c>
      <c r="D30" s="25" t="s">
        <v>95</v>
      </c>
      <c r="E30" s="25" t="s">
        <v>44</v>
      </c>
      <c r="F30" s="27">
        <v>240</v>
      </c>
      <c r="G30" s="27">
        <v>480000</v>
      </c>
      <c r="H30" s="27">
        <v>57600</v>
      </c>
      <c r="I30" s="27">
        <v>23040</v>
      </c>
      <c r="J30" s="27">
        <v>5760</v>
      </c>
      <c r="K30" s="27">
        <v>5760</v>
      </c>
      <c r="L30" s="27">
        <v>23040</v>
      </c>
      <c r="M30" s="46" t="s">
        <v>96</v>
      </c>
      <c r="O30" s="5">
        <f t="shared" si="1"/>
        <v>2000</v>
      </c>
    </row>
    <row r="31" s="5" customFormat="1" ht="35" hidden="1" customHeight="1" spans="1:15">
      <c r="A31" s="25">
        <v>24</v>
      </c>
      <c r="B31" s="25" t="s">
        <v>80</v>
      </c>
      <c r="C31" s="25" t="s">
        <v>97</v>
      </c>
      <c r="D31" s="25" t="s">
        <v>98</v>
      </c>
      <c r="E31" s="25" t="s">
        <v>99</v>
      </c>
      <c r="F31" s="27">
        <v>145.6</v>
      </c>
      <c r="G31" s="27">
        <v>291200</v>
      </c>
      <c r="H31" s="27">
        <v>34944</v>
      </c>
      <c r="I31" s="27">
        <v>13977.6</v>
      </c>
      <c r="J31" s="27">
        <v>3494.4</v>
      </c>
      <c r="K31" s="27">
        <v>3494.4</v>
      </c>
      <c r="L31" s="27">
        <v>13977.6</v>
      </c>
      <c r="M31" s="46" t="s">
        <v>100</v>
      </c>
      <c r="O31" s="5">
        <f t="shared" si="1"/>
        <v>2000</v>
      </c>
    </row>
    <row r="32" s="5" customFormat="1" ht="35" hidden="1" customHeight="1" spans="1:15">
      <c r="A32" s="25">
        <v>25</v>
      </c>
      <c r="B32" s="25" t="s">
        <v>80</v>
      </c>
      <c r="C32" s="25" t="s">
        <v>101</v>
      </c>
      <c r="D32" s="25" t="s">
        <v>102</v>
      </c>
      <c r="E32" s="25" t="s">
        <v>99</v>
      </c>
      <c r="F32" s="27">
        <v>402</v>
      </c>
      <c r="G32" s="27">
        <v>804000</v>
      </c>
      <c r="H32" s="27">
        <v>96480</v>
      </c>
      <c r="I32" s="27">
        <v>38592</v>
      </c>
      <c r="J32" s="27">
        <v>9648</v>
      </c>
      <c r="K32" s="27">
        <v>9648</v>
      </c>
      <c r="L32" s="27">
        <v>38592</v>
      </c>
      <c r="M32" s="46" t="s">
        <v>103</v>
      </c>
      <c r="O32" s="5">
        <f t="shared" si="1"/>
        <v>2000</v>
      </c>
    </row>
    <row r="33" s="5" customFormat="1" ht="35" hidden="1" customHeight="1" spans="1:15">
      <c r="A33" s="25">
        <v>26</v>
      </c>
      <c r="B33" s="25" t="s">
        <v>80</v>
      </c>
      <c r="C33" s="25" t="s">
        <v>101</v>
      </c>
      <c r="D33" s="25" t="s">
        <v>104</v>
      </c>
      <c r="E33" s="25" t="s">
        <v>99</v>
      </c>
      <c r="F33" s="27">
        <v>400</v>
      </c>
      <c r="G33" s="27">
        <v>800000</v>
      </c>
      <c r="H33" s="27">
        <v>96000</v>
      </c>
      <c r="I33" s="27">
        <v>38400</v>
      </c>
      <c r="J33" s="27">
        <v>9600</v>
      </c>
      <c r="K33" s="27">
        <v>9600</v>
      </c>
      <c r="L33" s="27">
        <v>38400</v>
      </c>
      <c r="M33" s="46" t="s">
        <v>105</v>
      </c>
      <c r="O33" s="5">
        <f t="shared" si="1"/>
        <v>2000</v>
      </c>
    </row>
    <row r="34" s="5" customFormat="1" ht="35" hidden="1" customHeight="1" spans="1:15">
      <c r="A34" s="25">
        <v>27</v>
      </c>
      <c r="B34" s="25" t="s">
        <v>106</v>
      </c>
      <c r="C34" s="25" t="s">
        <v>107</v>
      </c>
      <c r="D34" s="25" t="s">
        <v>108</v>
      </c>
      <c r="E34" s="25" t="s">
        <v>32</v>
      </c>
      <c r="F34" s="27">
        <v>780</v>
      </c>
      <c r="G34" s="27">
        <v>1560000</v>
      </c>
      <c r="H34" s="27">
        <v>187200</v>
      </c>
      <c r="I34" s="27">
        <v>74880</v>
      </c>
      <c r="J34" s="27">
        <v>18720</v>
      </c>
      <c r="K34" s="27">
        <v>18720</v>
      </c>
      <c r="L34" s="27">
        <v>74880</v>
      </c>
      <c r="M34" s="46" t="s">
        <v>109</v>
      </c>
      <c r="O34" s="5">
        <f t="shared" si="1"/>
        <v>2000</v>
      </c>
    </row>
    <row r="35" s="5" customFormat="1" ht="35" hidden="1" customHeight="1" spans="1:15">
      <c r="A35" s="25">
        <v>28</v>
      </c>
      <c r="B35" s="25" t="s">
        <v>106</v>
      </c>
      <c r="C35" s="25" t="s">
        <v>107</v>
      </c>
      <c r="D35" s="25" t="s">
        <v>110</v>
      </c>
      <c r="E35" s="25" t="s">
        <v>32</v>
      </c>
      <c r="F35" s="27">
        <v>280</v>
      </c>
      <c r="G35" s="27">
        <v>420000</v>
      </c>
      <c r="H35" s="27">
        <v>50400</v>
      </c>
      <c r="I35" s="27">
        <v>20160</v>
      </c>
      <c r="J35" s="27">
        <v>5040</v>
      </c>
      <c r="K35" s="27">
        <v>5040</v>
      </c>
      <c r="L35" s="27">
        <v>20160</v>
      </c>
      <c r="M35" s="46" t="s">
        <v>111</v>
      </c>
      <c r="O35" s="5">
        <f t="shared" si="1"/>
        <v>1500</v>
      </c>
    </row>
    <row r="36" s="5" customFormat="1" ht="35" customHeight="1" spans="1:15">
      <c r="A36" s="25">
        <v>29</v>
      </c>
      <c r="B36" s="25" t="s">
        <v>106</v>
      </c>
      <c r="C36" s="25" t="s">
        <v>107</v>
      </c>
      <c r="D36" s="25" t="s">
        <v>112</v>
      </c>
      <c r="E36" s="25" t="s">
        <v>32</v>
      </c>
      <c r="F36" s="27">
        <v>600</v>
      </c>
      <c r="G36" s="27">
        <v>540000</v>
      </c>
      <c r="H36" s="27">
        <v>64800</v>
      </c>
      <c r="I36" s="27">
        <v>25920</v>
      </c>
      <c r="J36" s="27">
        <v>6480</v>
      </c>
      <c r="K36" s="27">
        <v>6480</v>
      </c>
      <c r="L36" s="27">
        <v>25920</v>
      </c>
      <c r="M36" s="46" t="s">
        <v>113</v>
      </c>
      <c r="O36" s="5">
        <f t="shared" si="1"/>
        <v>900</v>
      </c>
    </row>
    <row r="37" s="5" customFormat="1" ht="35" hidden="1" customHeight="1" spans="1:15">
      <c r="A37" s="25">
        <v>30</v>
      </c>
      <c r="B37" s="25" t="s">
        <v>106</v>
      </c>
      <c r="C37" s="25" t="s">
        <v>107</v>
      </c>
      <c r="D37" s="25" t="s">
        <v>114</v>
      </c>
      <c r="E37" s="25" t="s">
        <v>32</v>
      </c>
      <c r="F37" s="27">
        <v>386</v>
      </c>
      <c r="G37" s="27">
        <v>772000</v>
      </c>
      <c r="H37" s="27">
        <v>92640</v>
      </c>
      <c r="I37" s="27">
        <v>37056</v>
      </c>
      <c r="J37" s="27">
        <v>9264</v>
      </c>
      <c r="K37" s="27">
        <v>9264</v>
      </c>
      <c r="L37" s="27">
        <v>37056</v>
      </c>
      <c r="M37" s="46" t="s">
        <v>115</v>
      </c>
      <c r="O37" s="5">
        <f t="shared" si="1"/>
        <v>2000</v>
      </c>
    </row>
    <row r="38" s="5" customFormat="1" ht="35" hidden="1" customHeight="1" spans="1:15">
      <c r="A38" s="25">
        <v>31</v>
      </c>
      <c r="B38" s="25" t="s">
        <v>116</v>
      </c>
      <c r="C38" s="25" t="s">
        <v>117</v>
      </c>
      <c r="D38" s="25" t="s">
        <v>118</v>
      </c>
      <c r="E38" s="25" t="s">
        <v>24</v>
      </c>
      <c r="F38" s="27">
        <v>152</v>
      </c>
      <c r="G38" s="27">
        <v>304000</v>
      </c>
      <c r="H38" s="27">
        <v>36480</v>
      </c>
      <c r="I38" s="27">
        <v>14592</v>
      </c>
      <c r="J38" s="27">
        <v>3648</v>
      </c>
      <c r="K38" s="27">
        <v>3648</v>
      </c>
      <c r="L38" s="27">
        <v>14592</v>
      </c>
      <c r="M38" s="46" t="s">
        <v>119</v>
      </c>
      <c r="O38" s="5">
        <f t="shared" si="1"/>
        <v>2000</v>
      </c>
    </row>
    <row r="39" s="5" customFormat="1" ht="35" hidden="1" customHeight="1" spans="1:15">
      <c r="A39" s="25">
        <v>32</v>
      </c>
      <c r="B39" s="25" t="s">
        <v>116</v>
      </c>
      <c r="C39" s="25" t="s">
        <v>120</v>
      </c>
      <c r="D39" s="25" t="s">
        <v>121</v>
      </c>
      <c r="E39" s="25" t="s">
        <v>24</v>
      </c>
      <c r="F39" s="27">
        <v>164</v>
      </c>
      <c r="G39" s="27">
        <v>328000</v>
      </c>
      <c r="H39" s="27">
        <v>39360</v>
      </c>
      <c r="I39" s="27">
        <v>15744</v>
      </c>
      <c r="J39" s="27">
        <v>3936</v>
      </c>
      <c r="K39" s="27">
        <v>3936</v>
      </c>
      <c r="L39" s="27">
        <v>15744</v>
      </c>
      <c r="M39" s="46" t="s">
        <v>122</v>
      </c>
      <c r="O39" s="5">
        <f t="shared" si="1"/>
        <v>2000</v>
      </c>
    </row>
    <row r="40" s="5" customFormat="1" ht="35" hidden="1" customHeight="1" spans="1:15">
      <c r="A40" s="25">
        <v>33</v>
      </c>
      <c r="B40" s="25" t="s">
        <v>116</v>
      </c>
      <c r="C40" s="25" t="s">
        <v>123</v>
      </c>
      <c r="D40" s="25" t="s">
        <v>124</v>
      </c>
      <c r="E40" s="25" t="s">
        <v>24</v>
      </c>
      <c r="F40" s="27">
        <v>160</v>
      </c>
      <c r="G40" s="27">
        <v>320000</v>
      </c>
      <c r="H40" s="27">
        <v>38400</v>
      </c>
      <c r="I40" s="27">
        <v>15360</v>
      </c>
      <c r="J40" s="27">
        <v>3840</v>
      </c>
      <c r="K40" s="27">
        <v>3840</v>
      </c>
      <c r="L40" s="27">
        <v>15360</v>
      </c>
      <c r="M40" s="46" t="s">
        <v>125</v>
      </c>
      <c r="O40" s="5">
        <f t="shared" si="1"/>
        <v>2000</v>
      </c>
    </row>
    <row r="41" s="5" customFormat="1" ht="35" hidden="1" customHeight="1" spans="1:15">
      <c r="A41" s="25">
        <v>34</v>
      </c>
      <c r="B41" s="25" t="s">
        <v>116</v>
      </c>
      <c r="C41" s="25" t="s">
        <v>126</v>
      </c>
      <c r="D41" s="25" t="s">
        <v>127</v>
      </c>
      <c r="E41" s="25" t="s">
        <v>24</v>
      </c>
      <c r="F41" s="27">
        <v>184</v>
      </c>
      <c r="G41" s="27">
        <v>368000</v>
      </c>
      <c r="H41" s="27">
        <v>44160</v>
      </c>
      <c r="I41" s="27">
        <v>17664</v>
      </c>
      <c r="J41" s="27">
        <v>4416</v>
      </c>
      <c r="K41" s="27">
        <v>4416</v>
      </c>
      <c r="L41" s="27">
        <v>17664</v>
      </c>
      <c r="M41" s="46" t="s">
        <v>128</v>
      </c>
      <c r="O41" s="5">
        <f t="shared" ref="O41:O72" si="2">G41/F41</f>
        <v>2000</v>
      </c>
    </row>
    <row r="42" s="5" customFormat="1" ht="35" hidden="1" customHeight="1" spans="1:15">
      <c r="A42" s="25">
        <v>35</v>
      </c>
      <c r="B42" s="25" t="s">
        <v>116</v>
      </c>
      <c r="C42" s="25" t="s">
        <v>129</v>
      </c>
      <c r="D42" s="25" t="s">
        <v>130</v>
      </c>
      <c r="E42" s="25" t="s">
        <v>24</v>
      </c>
      <c r="F42" s="27">
        <v>168</v>
      </c>
      <c r="G42" s="27">
        <v>336000</v>
      </c>
      <c r="H42" s="27">
        <v>40320</v>
      </c>
      <c r="I42" s="27">
        <v>16128</v>
      </c>
      <c r="J42" s="27">
        <v>4032</v>
      </c>
      <c r="K42" s="27">
        <v>4032</v>
      </c>
      <c r="L42" s="27">
        <v>16128</v>
      </c>
      <c r="M42" s="46" t="s">
        <v>131</v>
      </c>
      <c r="O42" s="5">
        <f t="shared" si="2"/>
        <v>2000</v>
      </c>
    </row>
    <row r="43" s="5" customFormat="1" ht="35" hidden="1" customHeight="1" spans="1:15">
      <c r="A43" s="25">
        <v>36</v>
      </c>
      <c r="B43" s="25" t="s">
        <v>116</v>
      </c>
      <c r="C43" s="25" t="s">
        <v>132</v>
      </c>
      <c r="D43" s="25" t="s">
        <v>133</v>
      </c>
      <c r="E43" s="25" t="s">
        <v>24</v>
      </c>
      <c r="F43" s="27">
        <v>166</v>
      </c>
      <c r="G43" s="27">
        <v>332000</v>
      </c>
      <c r="H43" s="27">
        <v>39840</v>
      </c>
      <c r="I43" s="27">
        <v>15936</v>
      </c>
      <c r="J43" s="27">
        <v>3984</v>
      </c>
      <c r="K43" s="27">
        <v>3984</v>
      </c>
      <c r="L43" s="27">
        <v>15936</v>
      </c>
      <c r="M43" s="46" t="s">
        <v>134</v>
      </c>
      <c r="O43" s="5">
        <f t="shared" si="2"/>
        <v>2000</v>
      </c>
    </row>
    <row r="44" s="5" customFormat="1" ht="35" hidden="1" customHeight="1" spans="1:15">
      <c r="A44" s="25">
        <v>37</v>
      </c>
      <c r="B44" s="25" t="s">
        <v>116</v>
      </c>
      <c r="C44" s="25" t="s">
        <v>135</v>
      </c>
      <c r="D44" s="25" t="s">
        <v>136</v>
      </c>
      <c r="E44" s="25" t="s">
        <v>24</v>
      </c>
      <c r="F44" s="27">
        <v>156</v>
      </c>
      <c r="G44" s="27">
        <v>312000</v>
      </c>
      <c r="H44" s="27">
        <v>37440</v>
      </c>
      <c r="I44" s="27">
        <v>14976</v>
      </c>
      <c r="J44" s="27">
        <v>3744</v>
      </c>
      <c r="K44" s="27">
        <v>3744</v>
      </c>
      <c r="L44" s="27">
        <v>14976</v>
      </c>
      <c r="M44" s="46" t="s">
        <v>137</v>
      </c>
      <c r="O44" s="5">
        <f t="shared" si="2"/>
        <v>2000</v>
      </c>
    </row>
    <row r="45" s="5" customFormat="1" ht="35" hidden="1" customHeight="1" spans="1:15">
      <c r="A45" s="25">
        <v>38</v>
      </c>
      <c r="B45" s="25" t="s">
        <v>116</v>
      </c>
      <c r="C45" s="25" t="s">
        <v>138</v>
      </c>
      <c r="D45" s="25" t="s">
        <v>139</v>
      </c>
      <c r="E45" s="25" t="s">
        <v>140</v>
      </c>
      <c r="F45" s="27">
        <v>150</v>
      </c>
      <c r="G45" s="27">
        <v>300000</v>
      </c>
      <c r="H45" s="27">
        <v>36000</v>
      </c>
      <c r="I45" s="27">
        <v>14400</v>
      </c>
      <c r="J45" s="27">
        <v>3600</v>
      </c>
      <c r="K45" s="27">
        <v>3600</v>
      </c>
      <c r="L45" s="27">
        <v>14400</v>
      </c>
      <c r="M45" s="46" t="s">
        <v>141</v>
      </c>
      <c r="O45" s="5">
        <f t="shared" si="2"/>
        <v>2000</v>
      </c>
    </row>
    <row r="46" s="5" customFormat="1" ht="35" hidden="1" customHeight="1" spans="1:15">
      <c r="A46" s="25">
        <v>39</v>
      </c>
      <c r="B46" s="25" t="s">
        <v>116</v>
      </c>
      <c r="C46" s="25" t="s">
        <v>142</v>
      </c>
      <c r="D46" s="25" t="s">
        <v>143</v>
      </c>
      <c r="E46" s="25" t="s">
        <v>140</v>
      </c>
      <c r="F46" s="27">
        <v>176</v>
      </c>
      <c r="G46" s="27">
        <v>352000</v>
      </c>
      <c r="H46" s="27">
        <v>42240</v>
      </c>
      <c r="I46" s="27">
        <v>16896</v>
      </c>
      <c r="J46" s="27">
        <v>4224</v>
      </c>
      <c r="K46" s="27">
        <v>4224</v>
      </c>
      <c r="L46" s="27">
        <v>16896</v>
      </c>
      <c r="M46" s="46" t="s">
        <v>144</v>
      </c>
      <c r="O46" s="5">
        <f t="shared" si="2"/>
        <v>2000</v>
      </c>
    </row>
    <row r="47" s="5" customFormat="1" ht="35" hidden="1" customHeight="1" spans="1:15">
      <c r="A47" s="25">
        <v>40</v>
      </c>
      <c r="B47" s="25" t="s">
        <v>116</v>
      </c>
      <c r="C47" s="25" t="s">
        <v>145</v>
      </c>
      <c r="D47" s="25" t="s">
        <v>146</v>
      </c>
      <c r="E47" s="25" t="s">
        <v>140</v>
      </c>
      <c r="F47" s="27">
        <v>152</v>
      </c>
      <c r="G47" s="27">
        <v>304000</v>
      </c>
      <c r="H47" s="27">
        <v>36480</v>
      </c>
      <c r="I47" s="27">
        <v>14592</v>
      </c>
      <c r="J47" s="27">
        <v>3648</v>
      </c>
      <c r="K47" s="27">
        <v>3648</v>
      </c>
      <c r="L47" s="27">
        <v>14592</v>
      </c>
      <c r="M47" s="46" t="s">
        <v>119</v>
      </c>
      <c r="O47" s="5">
        <f t="shared" si="2"/>
        <v>2000</v>
      </c>
    </row>
    <row r="48" s="5" customFormat="1" ht="35" hidden="1" customHeight="1" spans="1:15">
      <c r="A48" s="25">
        <v>41</v>
      </c>
      <c r="B48" s="25" t="s">
        <v>116</v>
      </c>
      <c r="C48" s="25" t="s">
        <v>147</v>
      </c>
      <c r="D48" s="25" t="s">
        <v>148</v>
      </c>
      <c r="E48" s="25" t="s">
        <v>140</v>
      </c>
      <c r="F48" s="27">
        <v>184</v>
      </c>
      <c r="G48" s="27">
        <v>368000</v>
      </c>
      <c r="H48" s="27">
        <v>44160</v>
      </c>
      <c r="I48" s="27">
        <v>17664</v>
      </c>
      <c r="J48" s="27">
        <v>4416</v>
      </c>
      <c r="K48" s="27">
        <v>4416</v>
      </c>
      <c r="L48" s="27">
        <v>17664</v>
      </c>
      <c r="M48" s="46" t="s">
        <v>149</v>
      </c>
      <c r="O48" s="5">
        <f t="shared" si="2"/>
        <v>2000</v>
      </c>
    </row>
    <row r="49" s="5" customFormat="1" ht="35" hidden="1" customHeight="1" spans="1:15">
      <c r="A49" s="25">
        <v>42</v>
      </c>
      <c r="B49" s="25" t="s">
        <v>116</v>
      </c>
      <c r="C49" s="25" t="s">
        <v>150</v>
      </c>
      <c r="D49" s="25" t="s">
        <v>151</v>
      </c>
      <c r="E49" s="25" t="s">
        <v>140</v>
      </c>
      <c r="F49" s="27">
        <v>150</v>
      </c>
      <c r="G49" s="27">
        <v>300000</v>
      </c>
      <c r="H49" s="27">
        <v>36000</v>
      </c>
      <c r="I49" s="27">
        <v>14400</v>
      </c>
      <c r="J49" s="27">
        <v>3600</v>
      </c>
      <c r="K49" s="27">
        <v>3600</v>
      </c>
      <c r="L49" s="27">
        <v>14400</v>
      </c>
      <c r="M49" s="46" t="s">
        <v>152</v>
      </c>
      <c r="O49" s="5">
        <f t="shared" si="2"/>
        <v>2000</v>
      </c>
    </row>
    <row r="50" s="5" customFormat="1" ht="35" hidden="1" customHeight="1" spans="1:15">
      <c r="A50" s="25">
        <v>43</v>
      </c>
      <c r="B50" s="25" t="s">
        <v>116</v>
      </c>
      <c r="C50" s="25" t="s">
        <v>153</v>
      </c>
      <c r="D50" s="25" t="s">
        <v>154</v>
      </c>
      <c r="E50" s="25" t="s">
        <v>140</v>
      </c>
      <c r="F50" s="27">
        <v>172</v>
      </c>
      <c r="G50" s="27">
        <v>344000</v>
      </c>
      <c r="H50" s="27">
        <v>41280</v>
      </c>
      <c r="I50" s="27">
        <v>16512</v>
      </c>
      <c r="J50" s="27">
        <v>4128</v>
      </c>
      <c r="K50" s="27">
        <v>4128</v>
      </c>
      <c r="L50" s="27">
        <v>16512</v>
      </c>
      <c r="M50" s="46" t="s">
        <v>155</v>
      </c>
      <c r="O50" s="5">
        <f t="shared" si="2"/>
        <v>2000</v>
      </c>
    </row>
    <row r="51" s="5" customFormat="1" ht="35" hidden="1" customHeight="1" spans="1:15">
      <c r="A51" s="25">
        <v>44</v>
      </c>
      <c r="B51" s="25" t="s">
        <v>116</v>
      </c>
      <c r="C51" s="25" t="s">
        <v>156</v>
      </c>
      <c r="D51" s="25" t="s">
        <v>157</v>
      </c>
      <c r="E51" s="25" t="s">
        <v>140</v>
      </c>
      <c r="F51" s="27">
        <v>164</v>
      </c>
      <c r="G51" s="27">
        <v>328000</v>
      </c>
      <c r="H51" s="27">
        <v>39360</v>
      </c>
      <c r="I51" s="27">
        <v>15744</v>
      </c>
      <c r="J51" s="27">
        <v>3936</v>
      </c>
      <c r="K51" s="27">
        <v>3936</v>
      </c>
      <c r="L51" s="27">
        <v>15744</v>
      </c>
      <c r="M51" s="46" t="s">
        <v>158</v>
      </c>
      <c r="O51" s="5">
        <f t="shared" si="2"/>
        <v>2000</v>
      </c>
    </row>
    <row r="52" s="5" customFormat="1" ht="35" hidden="1" customHeight="1" spans="1:15">
      <c r="A52" s="25">
        <v>45</v>
      </c>
      <c r="B52" s="25" t="s">
        <v>116</v>
      </c>
      <c r="C52" s="25" t="s">
        <v>123</v>
      </c>
      <c r="D52" s="25" t="s">
        <v>159</v>
      </c>
      <c r="E52" s="25" t="s">
        <v>32</v>
      </c>
      <c r="F52" s="27">
        <v>164</v>
      </c>
      <c r="G52" s="27">
        <v>328000</v>
      </c>
      <c r="H52" s="27">
        <v>39360</v>
      </c>
      <c r="I52" s="27">
        <v>15744</v>
      </c>
      <c r="J52" s="27">
        <v>3936</v>
      </c>
      <c r="K52" s="27">
        <v>3936</v>
      </c>
      <c r="L52" s="27">
        <v>15744</v>
      </c>
      <c r="M52" s="46" t="s">
        <v>160</v>
      </c>
      <c r="O52" s="5">
        <f t="shared" si="2"/>
        <v>2000</v>
      </c>
    </row>
    <row r="53" s="5" customFormat="1" ht="35" hidden="1" customHeight="1" spans="1:15">
      <c r="A53" s="25">
        <v>46</v>
      </c>
      <c r="B53" s="25" t="s">
        <v>116</v>
      </c>
      <c r="C53" s="25" t="s">
        <v>138</v>
      </c>
      <c r="D53" s="25" t="s">
        <v>161</v>
      </c>
      <c r="E53" s="25" t="s">
        <v>32</v>
      </c>
      <c r="F53" s="27">
        <v>146</v>
      </c>
      <c r="G53" s="27">
        <v>292000</v>
      </c>
      <c r="H53" s="27">
        <v>35040</v>
      </c>
      <c r="I53" s="27">
        <v>14016</v>
      </c>
      <c r="J53" s="27">
        <v>3504</v>
      </c>
      <c r="K53" s="27">
        <v>3504</v>
      </c>
      <c r="L53" s="27">
        <v>14016</v>
      </c>
      <c r="M53" s="46" t="s">
        <v>162</v>
      </c>
      <c r="O53" s="5">
        <f t="shared" si="2"/>
        <v>2000</v>
      </c>
    </row>
    <row r="54" s="5" customFormat="1" ht="35" hidden="1" customHeight="1" spans="1:15">
      <c r="A54" s="25">
        <v>47</v>
      </c>
      <c r="B54" s="25" t="s">
        <v>116</v>
      </c>
      <c r="C54" s="25" t="s">
        <v>156</v>
      </c>
      <c r="D54" s="25" t="s">
        <v>163</v>
      </c>
      <c r="E54" s="25" t="s">
        <v>32</v>
      </c>
      <c r="F54" s="27">
        <v>156</v>
      </c>
      <c r="G54" s="27">
        <v>312000</v>
      </c>
      <c r="H54" s="27">
        <v>37440</v>
      </c>
      <c r="I54" s="27">
        <v>14976</v>
      </c>
      <c r="J54" s="27">
        <v>3744</v>
      </c>
      <c r="K54" s="27">
        <v>3744</v>
      </c>
      <c r="L54" s="27">
        <v>14976</v>
      </c>
      <c r="M54" s="46" t="s">
        <v>164</v>
      </c>
      <c r="O54" s="5">
        <f t="shared" si="2"/>
        <v>2000</v>
      </c>
    </row>
    <row r="55" s="5" customFormat="1" ht="35" hidden="1" customHeight="1" spans="1:15">
      <c r="A55" s="25">
        <v>48</v>
      </c>
      <c r="B55" s="25" t="s">
        <v>116</v>
      </c>
      <c r="C55" s="25" t="s">
        <v>165</v>
      </c>
      <c r="D55" s="25" t="s">
        <v>166</v>
      </c>
      <c r="E55" s="25" t="s">
        <v>32</v>
      </c>
      <c r="F55" s="27">
        <v>168</v>
      </c>
      <c r="G55" s="27">
        <v>336000</v>
      </c>
      <c r="H55" s="27">
        <v>40320</v>
      </c>
      <c r="I55" s="27">
        <v>16128</v>
      </c>
      <c r="J55" s="27">
        <v>4032</v>
      </c>
      <c r="K55" s="27">
        <v>4032</v>
      </c>
      <c r="L55" s="27">
        <v>16128</v>
      </c>
      <c r="M55" s="46" t="s">
        <v>167</v>
      </c>
      <c r="O55" s="5">
        <f t="shared" si="2"/>
        <v>2000</v>
      </c>
    </row>
    <row r="56" s="5" customFormat="1" ht="35" hidden="1" customHeight="1" spans="1:15">
      <c r="A56" s="25">
        <v>49</v>
      </c>
      <c r="B56" s="25" t="s">
        <v>116</v>
      </c>
      <c r="C56" s="25" t="s">
        <v>168</v>
      </c>
      <c r="D56" s="25" t="s">
        <v>169</v>
      </c>
      <c r="E56" s="25" t="s">
        <v>32</v>
      </c>
      <c r="F56" s="27">
        <v>165.4</v>
      </c>
      <c r="G56" s="27">
        <v>330800</v>
      </c>
      <c r="H56" s="27">
        <v>39696</v>
      </c>
      <c r="I56" s="27">
        <v>15878.4</v>
      </c>
      <c r="J56" s="27">
        <v>3969.6</v>
      </c>
      <c r="K56" s="27">
        <v>3969.6</v>
      </c>
      <c r="L56" s="27">
        <v>15878.4</v>
      </c>
      <c r="M56" s="46" t="s">
        <v>170</v>
      </c>
      <c r="O56" s="5">
        <f t="shared" si="2"/>
        <v>2000</v>
      </c>
    </row>
    <row r="57" s="5" customFormat="1" ht="35" hidden="1" customHeight="1" spans="1:15">
      <c r="A57" s="25">
        <v>50</v>
      </c>
      <c r="B57" s="25" t="s">
        <v>116</v>
      </c>
      <c r="C57" s="25" t="s">
        <v>171</v>
      </c>
      <c r="D57" s="25" t="s">
        <v>172</v>
      </c>
      <c r="E57" s="25" t="s">
        <v>32</v>
      </c>
      <c r="F57" s="27">
        <v>192.4</v>
      </c>
      <c r="G57" s="27">
        <v>384800</v>
      </c>
      <c r="H57" s="27">
        <v>46176</v>
      </c>
      <c r="I57" s="27">
        <v>18470.4</v>
      </c>
      <c r="J57" s="27">
        <v>4617.6</v>
      </c>
      <c r="K57" s="27">
        <v>4617.6</v>
      </c>
      <c r="L57" s="27">
        <v>18470.4</v>
      </c>
      <c r="M57" s="46" t="s">
        <v>173</v>
      </c>
      <c r="O57" s="5">
        <f t="shared" si="2"/>
        <v>2000</v>
      </c>
    </row>
    <row r="58" s="5" customFormat="1" ht="35" hidden="1" customHeight="1" spans="1:15">
      <c r="A58" s="25">
        <v>51</v>
      </c>
      <c r="B58" s="25" t="s">
        <v>116</v>
      </c>
      <c r="C58" s="25" t="s">
        <v>174</v>
      </c>
      <c r="D58" s="25" t="s">
        <v>175</v>
      </c>
      <c r="E58" s="25" t="s">
        <v>32</v>
      </c>
      <c r="F58" s="27">
        <v>148</v>
      </c>
      <c r="G58" s="27">
        <v>296000</v>
      </c>
      <c r="H58" s="27">
        <v>35520</v>
      </c>
      <c r="I58" s="27">
        <v>14208</v>
      </c>
      <c r="J58" s="27">
        <v>3552</v>
      </c>
      <c r="K58" s="27">
        <v>3552</v>
      </c>
      <c r="L58" s="27">
        <v>14208</v>
      </c>
      <c r="M58" s="46" t="s">
        <v>176</v>
      </c>
      <c r="O58" s="5">
        <f t="shared" si="2"/>
        <v>2000</v>
      </c>
    </row>
    <row r="59" s="5" customFormat="1" ht="35" hidden="1" customHeight="1" spans="1:15">
      <c r="A59" s="25">
        <v>52</v>
      </c>
      <c r="B59" s="25" t="s">
        <v>116</v>
      </c>
      <c r="C59" s="25" t="s">
        <v>177</v>
      </c>
      <c r="D59" s="25" t="s">
        <v>178</v>
      </c>
      <c r="E59" s="25" t="s">
        <v>32</v>
      </c>
      <c r="F59" s="27">
        <v>168.6</v>
      </c>
      <c r="G59" s="27">
        <v>337200</v>
      </c>
      <c r="H59" s="27">
        <v>40464</v>
      </c>
      <c r="I59" s="27">
        <v>16185.6</v>
      </c>
      <c r="J59" s="27">
        <v>4046.4</v>
      </c>
      <c r="K59" s="27">
        <v>4046.4</v>
      </c>
      <c r="L59" s="27">
        <v>16185.6</v>
      </c>
      <c r="M59" s="46" t="s">
        <v>179</v>
      </c>
      <c r="O59" s="5">
        <f t="shared" si="2"/>
        <v>2000</v>
      </c>
    </row>
    <row r="60" s="5" customFormat="1" ht="35" hidden="1" customHeight="1" spans="1:15">
      <c r="A60" s="25">
        <v>53</v>
      </c>
      <c r="B60" s="25" t="s">
        <v>116</v>
      </c>
      <c r="C60" s="25" t="s">
        <v>180</v>
      </c>
      <c r="D60" s="25" t="s">
        <v>181</v>
      </c>
      <c r="E60" s="25" t="s">
        <v>32</v>
      </c>
      <c r="F60" s="27">
        <v>194.6</v>
      </c>
      <c r="G60" s="27">
        <v>389200</v>
      </c>
      <c r="H60" s="27">
        <v>46704</v>
      </c>
      <c r="I60" s="27">
        <v>18681.6</v>
      </c>
      <c r="J60" s="27">
        <v>4670.4</v>
      </c>
      <c r="K60" s="27">
        <v>4670.4</v>
      </c>
      <c r="L60" s="27">
        <v>18681.6</v>
      </c>
      <c r="M60" s="46" t="s">
        <v>182</v>
      </c>
      <c r="O60" s="5">
        <f t="shared" si="2"/>
        <v>2000</v>
      </c>
    </row>
    <row r="61" s="5" customFormat="1" ht="35" hidden="1" customHeight="1" spans="1:15">
      <c r="A61" s="25">
        <v>54</v>
      </c>
      <c r="B61" s="25" t="s">
        <v>116</v>
      </c>
      <c r="C61" s="25" t="s">
        <v>183</v>
      </c>
      <c r="D61" s="25" t="s">
        <v>184</v>
      </c>
      <c r="E61" s="25" t="s">
        <v>32</v>
      </c>
      <c r="F61" s="27">
        <v>216.8</v>
      </c>
      <c r="G61" s="27">
        <v>433600</v>
      </c>
      <c r="H61" s="27">
        <v>52032</v>
      </c>
      <c r="I61" s="27">
        <v>20812.8</v>
      </c>
      <c r="J61" s="27">
        <v>5203.2</v>
      </c>
      <c r="K61" s="27">
        <v>5203.2</v>
      </c>
      <c r="L61" s="27">
        <v>20812.8</v>
      </c>
      <c r="M61" s="46" t="s">
        <v>185</v>
      </c>
      <c r="O61" s="5">
        <f t="shared" si="2"/>
        <v>2000</v>
      </c>
    </row>
    <row r="62" s="5" customFormat="1" ht="35" hidden="1" customHeight="1" spans="1:15">
      <c r="A62" s="25">
        <v>55</v>
      </c>
      <c r="B62" s="25" t="s">
        <v>116</v>
      </c>
      <c r="C62" s="25" t="s">
        <v>186</v>
      </c>
      <c r="D62" s="25" t="s">
        <v>187</v>
      </c>
      <c r="E62" s="25" t="s">
        <v>32</v>
      </c>
      <c r="F62" s="27">
        <v>175.2</v>
      </c>
      <c r="G62" s="27">
        <v>350400</v>
      </c>
      <c r="H62" s="27">
        <v>42048</v>
      </c>
      <c r="I62" s="27">
        <v>16819.2</v>
      </c>
      <c r="J62" s="27">
        <v>4204.8</v>
      </c>
      <c r="K62" s="27">
        <v>4204.8</v>
      </c>
      <c r="L62" s="27">
        <v>16819.2</v>
      </c>
      <c r="M62" s="46" t="s">
        <v>188</v>
      </c>
      <c r="O62" s="5">
        <f t="shared" si="2"/>
        <v>2000</v>
      </c>
    </row>
    <row r="63" s="5" customFormat="1" ht="35" hidden="1" customHeight="1" spans="1:15">
      <c r="A63" s="25">
        <v>56</v>
      </c>
      <c r="B63" s="25" t="s">
        <v>116</v>
      </c>
      <c r="C63" s="25" t="s">
        <v>189</v>
      </c>
      <c r="D63" s="25" t="s">
        <v>190</v>
      </c>
      <c r="E63" s="25" t="s">
        <v>32</v>
      </c>
      <c r="F63" s="27">
        <v>185.2</v>
      </c>
      <c r="G63" s="27">
        <v>370400</v>
      </c>
      <c r="H63" s="27">
        <v>44448</v>
      </c>
      <c r="I63" s="27">
        <v>17779.2</v>
      </c>
      <c r="J63" s="27">
        <v>4444.8</v>
      </c>
      <c r="K63" s="27">
        <v>4444.8</v>
      </c>
      <c r="L63" s="27">
        <v>17779.2</v>
      </c>
      <c r="M63" s="46" t="s">
        <v>191</v>
      </c>
      <c r="O63" s="5">
        <f t="shared" si="2"/>
        <v>2000</v>
      </c>
    </row>
    <row r="64" s="5" customFormat="1" ht="35" hidden="1" customHeight="1" spans="1:15">
      <c r="A64" s="25">
        <v>57</v>
      </c>
      <c r="B64" s="25" t="s">
        <v>116</v>
      </c>
      <c r="C64" s="25" t="s">
        <v>142</v>
      </c>
      <c r="D64" s="25" t="s">
        <v>192</v>
      </c>
      <c r="E64" s="25" t="s">
        <v>32</v>
      </c>
      <c r="F64" s="27">
        <v>196.4</v>
      </c>
      <c r="G64" s="27">
        <v>392800</v>
      </c>
      <c r="H64" s="27">
        <v>47136</v>
      </c>
      <c r="I64" s="27">
        <v>18854.4</v>
      </c>
      <c r="J64" s="27">
        <v>4713.6</v>
      </c>
      <c r="K64" s="27">
        <v>4713.6</v>
      </c>
      <c r="L64" s="27">
        <v>18854.4</v>
      </c>
      <c r="M64" s="46" t="s">
        <v>193</v>
      </c>
      <c r="O64" s="5">
        <f t="shared" si="2"/>
        <v>2000</v>
      </c>
    </row>
    <row r="65" s="5" customFormat="1" ht="35" hidden="1" customHeight="1" spans="1:15">
      <c r="A65" s="25">
        <v>58</v>
      </c>
      <c r="B65" s="25" t="s">
        <v>116</v>
      </c>
      <c r="C65" s="25" t="s">
        <v>194</v>
      </c>
      <c r="D65" s="25" t="s">
        <v>195</v>
      </c>
      <c r="E65" s="25" t="s">
        <v>32</v>
      </c>
      <c r="F65" s="27">
        <v>170.6</v>
      </c>
      <c r="G65" s="27">
        <v>341200</v>
      </c>
      <c r="H65" s="27">
        <v>40944</v>
      </c>
      <c r="I65" s="27">
        <v>16377.6</v>
      </c>
      <c r="J65" s="27">
        <v>4094.4</v>
      </c>
      <c r="K65" s="27">
        <v>4094.4</v>
      </c>
      <c r="L65" s="27">
        <v>16377.6</v>
      </c>
      <c r="M65" s="46" t="s">
        <v>196</v>
      </c>
      <c r="O65" s="5">
        <f t="shared" si="2"/>
        <v>2000</v>
      </c>
    </row>
    <row r="66" s="5" customFormat="1" ht="35" hidden="1" customHeight="1" spans="1:15">
      <c r="A66" s="25">
        <v>59</v>
      </c>
      <c r="B66" s="25" t="s">
        <v>116</v>
      </c>
      <c r="C66" s="25" t="s">
        <v>145</v>
      </c>
      <c r="D66" s="25" t="s">
        <v>197</v>
      </c>
      <c r="E66" s="25" t="s">
        <v>32</v>
      </c>
      <c r="F66" s="27">
        <v>232.6</v>
      </c>
      <c r="G66" s="27">
        <v>465200</v>
      </c>
      <c r="H66" s="27">
        <v>55824</v>
      </c>
      <c r="I66" s="27">
        <v>22329.6</v>
      </c>
      <c r="J66" s="27">
        <v>5582.4</v>
      </c>
      <c r="K66" s="27">
        <v>5582.4</v>
      </c>
      <c r="L66" s="27">
        <v>22329.6</v>
      </c>
      <c r="M66" s="46" t="s">
        <v>198</v>
      </c>
      <c r="O66" s="5">
        <f t="shared" si="2"/>
        <v>2000</v>
      </c>
    </row>
    <row r="67" s="5" customFormat="1" ht="35" hidden="1" customHeight="1" spans="1:15">
      <c r="A67" s="25">
        <v>60</v>
      </c>
      <c r="B67" s="25" t="s">
        <v>116</v>
      </c>
      <c r="C67" s="25" t="s">
        <v>199</v>
      </c>
      <c r="D67" s="25" t="s">
        <v>200</v>
      </c>
      <c r="E67" s="25" t="s">
        <v>32</v>
      </c>
      <c r="F67" s="27">
        <v>157.4</v>
      </c>
      <c r="G67" s="27">
        <v>314800</v>
      </c>
      <c r="H67" s="27">
        <v>37776</v>
      </c>
      <c r="I67" s="27">
        <v>15110.4</v>
      </c>
      <c r="J67" s="27">
        <v>3777.6</v>
      </c>
      <c r="K67" s="27">
        <v>3777.6</v>
      </c>
      <c r="L67" s="27">
        <v>15110.4</v>
      </c>
      <c r="M67" s="46" t="s">
        <v>201</v>
      </c>
      <c r="O67" s="5">
        <f t="shared" si="2"/>
        <v>2000</v>
      </c>
    </row>
    <row r="68" s="5" customFormat="1" ht="35" hidden="1" customHeight="1" spans="1:15">
      <c r="A68" s="25">
        <v>61</v>
      </c>
      <c r="B68" s="25" t="s">
        <v>116</v>
      </c>
      <c r="C68" s="25" t="s">
        <v>202</v>
      </c>
      <c r="D68" s="25" t="s">
        <v>203</v>
      </c>
      <c r="E68" s="25" t="s">
        <v>32</v>
      </c>
      <c r="F68" s="27">
        <v>169.4</v>
      </c>
      <c r="G68" s="27">
        <v>338800</v>
      </c>
      <c r="H68" s="27">
        <v>40656</v>
      </c>
      <c r="I68" s="27">
        <v>16262.4</v>
      </c>
      <c r="J68" s="27">
        <v>4065.6</v>
      </c>
      <c r="K68" s="27">
        <v>4065.6</v>
      </c>
      <c r="L68" s="27">
        <v>16262.4</v>
      </c>
      <c r="M68" s="46" t="s">
        <v>204</v>
      </c>
      <c r="O68" s="5">
        <f t="shared" si="2"/>
        <v>2000</v>
      </c>
    </row>
    <row r="69" s="5" customFormat="1" ht="35" hidden="1" customHeight="1" spans="1:15">
      <c r="A69" s="25">
        <v>62</v>
      </c>
      <c r="B69" s="25" t="s">
        <v>116</v>
      </c>
      <c r="C69" s="25" t="s">
        <v>205</v>
      </c>
      <c r="D69" s="25" t="s">
        <v>206</v>
      </c>
      <c r="E69" s="25" t="s">
        <v>32</v>
      </c>
      <c r="F69" s="27">
        <v>184.8</v>
      </c>
      <c r="G69" s="27">
        <v>369600</v>
      </c>
      <c r="H69" s="27">
        <v>44352</v>
      </c>
      <c r="I69" s="27">
        <v>17740.8</v>
      </c>
      <c r="J69" s="27">
        <v>4435.2</v>
      </c>
      <c r="K69" s="27">
        <v>4435.2</v>
      </c>
      <c r="L69" s="27">
        <v>17740.8</v>
      </c>
      <c r="M69" s="46" t="s">
        <v>207</v>
      </c>
      <c r="O69" s="5">
        <f t="shared" si="2"/>
        <v>2000</v>
      </c>
    </row>
    <row r="70" s="5" customFormat="1" ht="35" hidden="1" customHeight="1" spans="1:15">
      <c r="A70" s="25">
        <v>63</v>
      </c>
      <c r="B70" s="25" t="s">
        <v>116</v>
      </c>
      <c r="C70" s="25" t="s">
        <v>208</v>
      </c>
      <c r="D70" s="25" t="s">
        <v>209</v>
      </c>
      <c r="E70" s="25" t="s">
        <v>32</v>
      </c>
      <c r="F70" s="27">
        <v>192.6</v>
      </c>
      <c r="G70" s="27">
        <v>385200</v>
      </c>
      <c r="H70" s="27">
        <v>46224</v>
      </c>
      <c r="I70" s="27">
        <v>18489.6</v>
      </c>
      <c r="J70" s="27">
        <v>4622.4</v>
      </c>
      <c r="K70" s="27">
        <v>4622.4</v>
      </c>
      <c r="L70" s="27">
        <v>18489.6</v>
      </c>
      <c r="M70" s="46" t="s">
        <v>210</v>
      </c>
      <c r="O70" s="5">
        <f t="shared" si="2"/>
        <v>2000</v>
      </c>
    </row>
    <row r="71" s="5" customFormat="1" ht="35" hidden="1" customHeight="1" spans="1:15">
      <c r="A71" s="25">
        <v>64</v>
      </c>
      <c r="B71" s="25" t="s">
        <v>116</v>
      </c>
      <c r="C71" s="25" t="s">
        <v>211</v>
      </c>
      <c r="D71" s="25" t="s">
        <v>212</v>
      </c>
      <c r="E71" s="25" t="s">
        <v>32</v>
      </c>
      <c r="F71" s="27">
        <v>213</v>
      </c>
      <c r="G71" s="27">
        <v>426000</v>
      </c>
      <c r="H71" s="27">
        <v>51120</v>
      </c>
      <c r="I71" s="27">
        <v>20448</v>
      </c>
      <c r="J71" s="27">
        <v>5112</v>
      </c>
      <c r="K71" s="27">
        <v>5112</v>
      </c>
      <c r="L71" s="27">
        <v>20448</v>
      </c>
      <c r="M71" s="46" t="s">
        <v>213</v>
      </c>
      <c r="O71" s="5">
        <f t="shared" si="2"/>
        <v>2000</v>
      </c>
    </row>
    <row r="72" s="5" customFormat="1" ht="35" hidden="1" customHeight="1" spans="1:15">
      <c r="A72" s="25">
        <v>65</v>
      </c>
      <c r="B72" s="25" t="s">
        <v>214</v>
      </c>
      <c r="C72" s="25" t="s">
        <v>215</v>
      </c>
      <c r="D72" s="25" t="s">
        <v>216</v>
      </c>
      <c r="E72" s="25" t="s">
        <v>32</v>
      </c>
      <c r="F72" s="27">
        <v>167</v>
      </c>
      <c r="G72" s="27">
        <v>250500</v>
      </c>
      <c r="H72" s="27">
        <v>30060</v>
      </c>
      <c r="I72" s="27">
        <v>12024</v>
      </c>
      <c r="J72" s="27">
        <v>3006</v>
      </c>
      <c r="K72" s="27">
        <v>3006</v>
      </c>
      <c r="L72" s="27">
        <v>12024</v>
      </c>
      <c r="M72" s="46" t="s">
        <v>217</v>
      </c>
      <c r="O72" s="5">
        <f t="shared" si="2"/>
        <v>1500</v>
      </c>
    </row>
    <row r="73" s="5" customFormat="1" ht="35" hidden="1" customHeight="1" spans="1:15">
      <c r="A73" s="25">
        <v>66</v>
      </c>
      <c r="B73" s="25" t="s">
        <v>214</v>
      </c>
      <c r="C73" s="25" t="s">
        <v>215</v>
      </c>
      <c r="D73" s="25" t="s">
        <v>218</v>
      </c>
      <c r="E73" s="25" t="s">
        <v>32</v>
      </c>
      <c r="F73" s="27">
        <v>1029</v>
      </c>
      <c r="G73" s="27">
        <v>1543500</v>
      </c>
      <c r="H73" s="27">
        <v>185220</v>
      </c>
      <c r="I73" s="27">
        <v>74088</v>
      </c>
      <c r="J73" s="27">
        <v>18522</v>
      </c>
      <c r="K73" s="27">
        <v>18522</v>
      </c>
      <c r="L73" s="27">
        <v>74088</v>
      </c>
      <c r="M73" s="46" t="s">
        <v>219</v>
      </c>
      <c r="O73" s="5">
        <f t="shared" ref="O73:O99" si="3">G73/F73</f>
        <v>1500</v>
      </c>
    </row>
    <row r="74" s="5" customFormat="1" ht="35" hidden="1" customHeight="1" spans="1:15">
      <c r="A74" s="25">
        <v>67</v>
      </c>
      <c r="B74" s="25" t="s">
        <v>214</v>
      </c>
      <c r="C74" s="25" t="s">
        <v>215</v>
      </c>
      <c r="D74" s="25" t="s">
        <v>220</v>
      </c>
      <c r="E74" s="25" t="s">
        <v>32</v>
      </c>
      <c r="F74" s="27">
        <v>371</v>
      </c>
      <c r="G74" s="27">
        <v>556500</v>
      </c>
      <c r="H74" s="27">
        <v>66780</v>
      </c>
      <c r="I74" s="27">
        <v>26712</v>
      </c>
      <c r="J74" s="27">
        <v>6678</v>
      </c>
      <c r="K74" s="27">
        <v>6678</v>
      </c>
      <c r="L74" s="27">
        <v>26712</v>
      </c>
      <c r="M74" s="46" t="s">
        <v>221</v>
      </c>
      <c r="O74" s="5">
        <f t="shared" si="3"/>
        <v>1500</v>
      </c>
    </row>
    <row r="75" s="5" customFormat="1" ht="35" hidden="1" customHeight="1" spans="1:15">
      <c r="A75" s="25">
        <v>68</v>
      </c>
      <c r="B75" s="25" t="s">
        <v>222</v>
      </c>
      <c r="C75" s="25" t="s">
        <v>223</v>
      </c>
      <c r="D75" s="25" t="s">
        <v>224</v>
      </c>
      <c r="E75" s="25" t="s">
        <v>48</v>
      </c>
      <c r="F75" s="27">
        <v>240</v>
      </c>
      <c r="G75" s="27">
        <v>480000</v>
      </c>
      <c r="H75" s="27">
        <v>57600</v>
      </c>
      <c r="I75" s="27">
        <v>23040</v>
      </c>
      <c r="J75" s="27">
        <v>5760</v>
      </c>
      <c r="K75" s="27">
        <v>5760</v>
      </c>
      <c r="L75" s="27">
        <v>23040</v>
      </c>
      <c r="M75" s="46" t="s">
        <v>225</v>
      </c>
      <c r="O75" s="5">
        <f t="shared" si="3"/>
        <v>2000</v>
      </c>
    </row>
    <row r="76" s="5" customFormat="1" ht="35" hidden="1" customHeight="1" spans="1:15">
      <c r="A76" s="25">
        <v>69</v>
      </c>
      <c r="B76" s="25" t="s">
        <v>222</v>
      </c>
      <c r="C76" s="25" t="s">
        <v>226</v>
      </c>
      <c r="D76" s="25" t="s">
        <v>227</v>
      </c>
      <c r="E76" s="25" t="s">
        <v>48</v>
      </c>
      <c r="F76" s="27">
        <v>556</v>
      </c>
      <c r="G76" s="27">
        <v>1112000</v>
      </c>
      <c r="H76" s="27">
        <v>133440</v>
      </c>
      <c r="I76" s="27">
        <v>53376</v>
      </c>
      <c r="J76" s="27">
        <v>13344</v>
      </c>
      <c r="K76" s="27">
        <v>13344</v>
      </c>
      <c r="L76" s="27">
        <v>53376</v>
      </c>
      <c r="M76" s="46" t="s">
        <v>228</v>
      </c>
      <c r="O76" s="5">
        <f t="shared" si="3"/>
        <v>2000</v>
      </c>
    </row>
    <row r="77" s="5" customFormat="1" ht="35" hidden="1" customHeight="1" spans="1:15">
      <c r="A77" s="25">
        <v>70</v>
      </c>
      <c r="B77" s="25" t="s">
        <v>222</v>
      </c>
      <c r="C77" s="25" t="s">
        <v>211</v>
      </c>
      <c r="D77" s="25" t="s">
        <v>229</v>
      </c>
      <c r="E77" s="25" t="s">
        <v>48</v>
      </c>
      <c r="F77" s="27">
        <v>454</v>
      </c>
      <c r="G77" s="27">
        <v>908000</v>
      </c>
      <c r="H77" s="27">
        <v>108960</v>
      </c>
      <c r="I77" s="27">
        <v>43584</v>
      </c>
      <c r="J77" s="27">
        <v>10896</v>
      </c>
      <c r="K77" s="27">
        <v>10896</v>
      </c>
      <c r="L77" s="27">
        <v>43584</v>
      </c>
      <c r="M77" s="46" t="s">
        <v>230</v>
      </c>
      <c r="O77" s="5">
        <f t="shared" si="3"/>
        <v>2000</v>
      </c>
    </row>
    <row r="78" s="5" customFormat="1" ht="35" hidden="1" customHeight="1" spans="1:15">
      <c r="A78" s="25">
        <v>71</v>
      </c>
      <c r="B78" s="25" t="s">
        <v>222</v>
      </c>
      <c r="C78" s="25" t="s">
        <v>231</v>
      </c>
      <c r="D78" s="25" t="s">
        <v>232</v>
      </c>
      <c r="E78" s="25" t="s">
        <v>48</v>
      </c>
      <c r="F78" s="27">
        <v>272</v>
      </c>
      <c r="G78" s="27">
        <v>544000</v>
      </c>
      <c r="H78" s="27">
        <v>65280</v>
      </c>
      <c r="I78" s="27">
        <v>26112</v>
      </c>
      <c r="J78" s="27">
        <v>6528</v>
      </c>
      <c r="K78" s="27">
        <v>6528</v>
      </c>
      <c r="L78" s="27">
        <v>26112</v>
      </c>
      <c r="M78" s="46" t="s">
        <v>233</v>
      </c>
      <c r="O78" s="5">
        <f t="shared" si="3"/>
        <v>2000</v>
      </c>
    </row>
    <row r="79" s="5" customFormat="1" ht="35" hidden="1" customHeight="1" spans="1:15">
      <c r="A79" s="25">
        <v>72</v>
      </c>
      <c r="B79" s="25" t="s">
        <v>222</v>
      </c>
      <c r="C79" s="25" t="s">
        <v>189</v>
      </c>
      <c r="D79" s="25" t="s">
        <v>234</v>
      </c>
      <c r="E79" s="25" t="s">
        <v>32</v>
      </c>
      <c r="F79" s="27">
        <v>170</v>
      </c>
      <c r="G79" s="27">
        <v>340000</v>
      </c>
      <c r="H79" s="27">
        <v>40800</v>
      </c>
      <c r="I79" s="27">
        <v>16320</v>
      </c>
      <c r="J79" s="27">
        <v>4080</v>
      </c>
      <c r="K79" s="27">
        <v>4080</v>
      </c>
      <c r="L79" s="27">
        <v>16320</v>
      </c>
      <c r="M79" s="46" t="s">
        <v>235</v>
      </c>
      <c r="O79" s="5">
        <f t="shared" si="3"/>
        <v>2000</v>
      </c>
    </row>
    <row r="80" s="5" customFormat="1" ht="35" hidden="1" customHeight="1" spans="1:15">
      <c r="A80" s="25">
        <v>73</v>
      </c>
      <c r="B80" s="25" t="s">
        <v>222</v>
      </c>
      <c r="C80" s="25" t="s">
        <v>236</v>
      </c>
      <c r="D80" s="25" t="s">
        <v>237</v>
      </c>
      <c r="E80" s="25" t="s">
        <v>32</v>
      </c>
      <c r="F80" s="27">
        <v>234.4</v>
      </c>
      <c r="G80" s="27">
        <v>468800</v>
      </c>
      <c r="H80" s="27">
        <v>56256</v>
      </c>
      <c r="I80" s="27">
        <v>22502.4</v>
      </c>
      <c r="J80" s="27">
        <v>5625.6</v>
      </c>
      <c r="K80" s="27">
        <v>5625.6</v>
      </c>
      <c r="L80" s="27">
        <v>22502.4</v>
      </c>
      <c r="M80" s="46" t="s">
        <v>238</v>
      </c>
      <c r="O80" s="5">
        <f t="shared" si="3"/>
        <v>2000</v>
      </c>
    </row>
    <row r="81" s="5" customFormat="1" ht="35" hidden="1" customHeight="1" spans="1:15">
      <c r="A81" s="25">
        <v>74</v>
      </c>
      <c r="B81" s="25" t="s">
        <v>222</v>
      </c>
      <c r="C81" s="25" t="s">
        <v>168</v>
      </c>
      <c r="D81" s="25" t="s">
        <v>239</v>
      </c>
      <c r="E81" s="25" t="s">
        <v>32</v>
      </c>
      <c r="F81" s="27">
        <v>145.2</v>
      </c>
      <c r="G81" s="27">
        <v>290400</v>
      </c>
      <c r="H81" s="27">
        <v>34848</v>
      </c>
      <c r="I81" s="27">
        <v>13939.2</v>
      </c>
      <c r="J81" s="27">
        <v>3484.8</v>
      </c>
      <c r="K81" s="27">
        <v>3484.8</v>
      </c>
      <c r="L81" s="27">
        <v>13939.2</v>
      </c>
      <c r="M81" s="46" t="s">
        <v>240</v>
      </c>
      <c r="O81" s="5">
        <f t="shared" si="3"/>
        <v>2000</v>
      </c>
    </row>
    <row r="82" s="5" customFormat="1" ht="35" hidden="1" customHeight="1" spans="1:15">
      <c r="A82" s="25">
        <v>75</v>
      </c>
      <c r="B82" s="25" t="s">
        <v>222</v>
      </c>
      <c r="C82" s="25" t="s">
        <v>241</v>
      </c>
      <c r="D82" s="25" t="s">
        <v>242</v>
      </c>
      <c r="E82" s="25" t="s">
        <v>32</v>
      </c>
      <c r="F82" s="27">
        <v>155.2</v>
      </c>
      <c r="G82" s="27">
        <v>310400</v>
      </c>
      <c r="H82" s="27">
        <v>37248</v>
      </c>
      <c r="I82" s="27">
        <v>14899.2</v>
      </c>
      <c r="J82" s="27">
        <v>3724.8</v>
      </c>
      <c r="K82" s="27">
        <v>3724.8</v>
      </c>
      <c r="L82" s="27">
        <v>14899.2</v>
      </c>
      <c r="M82" s="46" t="s">
        <v>243</v>
      </c>
      <c r="O82" s="5">
        <f t="shared" si="3"/>
        <v>2000</v>
      </c>
    </row>
    <row r="83" s="5" customFormat="1" ht="35" hidden="1" customHeight="1" spans="1:15">
      <c r="A83" s="25">
        <v>76</v>
      </c>
      <c r="B83" s="25" t="s">
        <v>222</v>
      </c>
      <c r="C83" s="25" t="s">
        <v>244</v>
      </c>
      <c r="D83" s="25" t="s">
        <v>245</v>
      </c>
      <c r="E83" s="25" t="s">
        <v>32</v>
      </c>
      <c r="F83" s="27">
        <v>213.6</v>
      </c>
      <c r="G83" s="27">
        <v>427200</v>
      </c>
      <c r="H83" s="27">
        <v>51264</v>
      </c>
      <c r="I83" s="27">
        <v>20505.6</v>
      </c>
      <c r="J83" s="27">
        <v>5126.4</v>
      </c>
      <c r="K83" s="27">
        <v>5126.4</v>
      </c>
      <c r="L83" s="27">
        <v>20505.6</v>
      </c>
      <c r="M83" s="46" t="s">
        <v>246</v>
      </c>
      <c r="O83" s="5">
        <f t="shared" si="3"/>
        <v>2000</v>
      </c>
    </row>
    <row r="84" s="5" customFormat="1" ht="35" hidden="1" customHeight="1" spans="1:15">
      <c r="A84" s="25">
        <v>77</v>
      </c>
      <c r="B84" s="25" t="s">
        <v>222</v>
      </c>
      <c r="C84" s="25" t="s">
        <v>247</v>
      </c>
      <c r="D84" s="25" t="s">
        <v>248</v>
      </c>
      <c r="E84" s="25" t="s">
        <v>32</v>
      </c>
      <c r="F84" s="27">
        <v>286</v>
      </c>
      <c r="G84" s="27">
        <v>572000</v>
      </c>
      <c r="H84" s="27">
        <v>68640</v>
      </c>
      <c r="I84" s="27">
        <v>27456</v>
      </c>
      <c r="J84" s="27">
        <v>6864</v>
      </c>
      <c r="K84" s="27">
        <v>6864</v>
      </c>
      <c r="L84" s="27">
        <v>27456</v>
      </c>
      <c r="M84" s="46" t="s">
        <v>249</v>
      </c>
      <c r="O84" s="5">
        <f t="shared" si="3"/>
        <v>2000</v>
      </c>
    </row>
    <row r="85" s="5" customFormat="1" ht="35" hidden="1" customHeight="1" spans="1:15">
      <c r="A85" s="25">
        <v>78</v>
      </c>
      <c r="B85" s="25" t="s">
        <v>222</v>
      </c>
      <c r="C85" s="25" t="s">
        <v>250</v>
      </c>
      <c r="D85" s="25" t="s">
        <v>251</v>
      </c>
      <c r="E85" s="25" t="s">
        <v>32</v>
      </c>
      <c r="F85" s="27">
        <v>196.4</v>
      </c>
      <c r="G85" s="27">
        <v>392800</v>
      </c>
      <c r="H85" s="27">
        <v>47136</v>
      </c>
      <c r="I85" s="27">
        <v>18854.4</v>
      </c>
      <c r="J85" s="27">
        <v>4713.6</v>
      </c>
      <c r="K85" s="27">
        <v>4713.6</v>
      </c>
      <c r="L85" s="27">
        <v>18854.4</v>
      </c>
      <c r="M85" s="46" t="s">
        <v>252</v>
      </c>
      <c r="O85" s="5">
        <f t="shared" si="3"/>
        <v>2000</v>
      </c>
    </row>
    <row r="86" s="5" customFormat="1" ht="35" hidden="1" customHeight="1" spans="1:15">
      <c r="A86" s="25">
        <v>79</v>
      </c>
      <c r="B86" s="25" t="s">
        <v>222</v>
      </c>
      <c r="C86" s="25" t="s">
        <v>253</v>
      </c>
      <c r="D86" s="25" t="s">
        <v>254</v>
      </c>
      <c r="E86" s="25" t="s">
        <v>32</v>
      </c>
      <c r="F86" s="27">
        <v>257.2</v>
      </c>
      <c r="G86" s="27">
        <v>514400</v>
      </c>
      <c r="H86" s="27">
        <v>61728</v>
      </c>
      <c r="I86" s="27">
        <v>24691.2</v>
      </c>
      <c r="J86" s="27">
        <v>6172.8</v>
      </c>
      <c r="K86" s="27">
        <v>6172.8</v>
      </c>
      <c r="L86" s="27">
        <v>24691.2</v>
      </c>
      <c r="M86" s="46" t="s">
        <v>255</v>
      </c>
      <c r="O86" s="5">
        <f t="shared" si="3"/>
        <v>2000</v>
      </c>
    </row>
    <row r="87" s="5" customFormat="1" ht="35" hidden="1" customHeight="1" spans="1:15">
      <c r="A87" s="25">
        <v>80</v>
      </c>
      <c r="B87" s="25" t="s">
        <v>222</v>
      </c>
      <c r="C87" s="25" t="s">
        <v>256</v>
      </c>
      <c r="D87" s="25" t="s">
        <v>257</v>
      </c>
      <c r="E87" s="25" t="s">
        <v>32</v>
      </c>
      <c r="F87" s="27">
        <v>252</v>
      </c>
      <c r="G87" s="27">
        <v>504000</v>
      </c>
      <c r="H87" s="27">
        <v>60480</v>
      </c>
      <c r="I87" s="27">
        <v>24192</v>
      </c>
      <c r="J87" s="27">
        <v>6048</v>
      </c>
      <c r="K87" s="27">
        <v>6048</v>
      </c>
      <c r="L87" s="27">
        <v>24192</v>
      </c>
      <c r="M87" s="46" t="s">
        <v>258</v>
      </c>
      <c r="O87" s="5">
        <f t="shared" si="3"/>
        <v>2000</v>
      </c>
    </row>
    <row r="88" s="5" customFormat="1" ht="35" hidden="1" customHeight="1" spans="1:15">
      <c r="A88" s="25">
        <v>81</v>
      </c>
      <c r="B88" s="25" t="s">
        <v>222</v>
      </c>
      <c r="C88" s="25" t="s">
        <v>259</v>
      </c>
      <c r="D88" s="25" t="s">
        <v>260</v>
      </c>
      <c r="E88" s="25" t="s">
        <v>32</v>
      </c>
      <c r="F88" s="27">
        <v>270.5</v>
      </c>
      <c r="G88" s="27">
        <v>541000</v>
      </c>
      <c r="H88" s="27">
        <v>64920</v>
      </c>
      <c r="I88" s="27">
        <v>25968</v>
      </c>
      <c r="J88" s="27">
        <v>6492</v>
      </c>
      <c r="K88" s="27">
        <v>6492</v>
      </c>
      <c r="L88" s="27">
        <v>25968</v>
      </c>
      <c r="M88" s="46" t="s">
        <v>261</v>
      </c>
      <c r="O88" s="5">
        <f t="shared" si="3"/>
        <v>2000</v>
      </c>
    </row>
    <row r="89" s="5" customFormat="1" ht="35" hidden="1" customHeight="1" spans="1:15">
      <c r="A89" s="25">
        <v>82</v>
      </c>
      <c r="B89" s="25" t="s">
        <v>262</v>
      </c>
      <c r="C89" s="25" t="s">
        <v>263</v>
      </c>
      <c r="D89" s="25" t="s">
        <v>264</v>
      </c>
      <c r="E89" s="25" t="s">
        <v>32</v>
      </c>
      <c r="F89" s="27">
        <v>483.92</v>
      </c>
      <c r="G89" s="27">
        <v>967840</v>
      </c>
      <c r="H89" s="27">
        <v>116140.8</v>
      </c>
      <c r="I89" s="27">
        <v>46456.32</v>
      </c>
      <c r="J89" s="27">
        <v>11614.08</v>
      </c>
      <c r="K89" s="27">
        <v>11614.08</v>
      </c>
      <c r="L89" s="27">
        <v>46456.32</v>
      </c>
      <c r="M89" s="46" t="s">
        <v>265</v>
      </c>
      <c r="O89" s="5">
        <f t="shared" si="3"/>
        <v>2000</v>
      </c>
    </row>
    <row r="90" s="5" customFormat="1" ht="35" hidden="1" customHeight="1" spans="1:15">
      <c r="A90" s="25">
        <v>83</v>
      </c>
      <c r="B90" s="25" t="s">
        <v>266</v>
      </c>
      <c r="C90" s="25" t="s">
        <v>267</v>
      </c>
      <c r="D90" s="25" t="s">
        <v>268</v>
      </c>
      <c r="E90" s="25" t="s">
        <v>32</v>
      </c>
      <c r="F90" s="27">
        <v>130</v>
      </c>
      <c r="G90" s="27">
        <v>260000</v>
      </c>
      <c r="H90" s="27">
        <v>31200</v>
      </c>
      <c r="I90" s="27">
        <v>12480</v>
      </c>
      <c r="J90" s="27">
        <v>3120</v>
      </c>
      <c r="K90" s="27">
        <v>3120</v>
      </c>
      <c r="L90" s="27">
        <v>12480</v>
      </c>
      <c r="M90" s="46" t="s">
        <v>269</v>
      </c>
      <c r="O90" s="5">
        <f t="shared" si="3"/>
        <v>2000</v>
      </c>
    </row>
    <row r="91" s="5" customFormat="1" ht="35" hidden="1" customHeight="1" spans="1:15">
      <c r="A91" s="25">
        <v>84</v>
      </c>
      <c r="B91" s="25" t="s">
        <v>270</v>
      </c>
      <c r="C91" s="25" t="s">
        <v>271</v>
      </c>
      <c r="D91" s="25" t="s">
        <v>272</v>
      </c>
      <c r="E91" s="25" t="s">
        <v>24</v>
      </c>
      <c r="F91" s="27">
        <v>332</v>
      </c>
      <c r="G91" s="27">
        <v>664000</v>
      </c>
      <c r="H91" s="27">
        <v>79680</v>
      </c>
      <c r="I91" s="27">
        <v>31872</v>
      </c>
      <c r="J91" s="27">
        <v>7968</v>
      </c>
      <c r="K91" s="27">
        <v>7968</v>
      </c>
      <c r="L91" s="27">
        <v>31872</v>
      </c>
      <c r="M91" s="46" t="s">
        <v>273</v>
      </c>
      <c r="O91" s="5">
        <f t="shared" si="3"/>
        <v>2000</v>
      </c>
    </row>
    <row r="92" s="5" customFormat="1" ht="35" hidden="1" customHeight="1" spans="1:15">
      <c r="A92" s="25">
        <v>85</v>
      </c>
      <c r="B92" s="25" t="s">
        <v>270</v>
      </c>
      <c r="C92" s="25" t="s">
        <v>274</v>
      </c>
      <c r="D92" s="25" t="s">
        <v>275</v>
      </c>
      <c r="E92" s="25" t="s">
        <v>32</v>
      </c>
      <c r="F92" s="27">
        <v>256</v>
      </c>
      <c r="G92" s="27">
        <v>512000</v>
      </c>
      <c r="H92" s="27">
        <v>61440</v>
      </c>
      <c r="I92" s="27">
        <v>24576</v>
      </c>
      <c r="J92" s="27">
        <v>6144</v>
      </c>
      <c r="K92" s="27">
        <v>6144</v>
      </c>
      <c r="L92" s="27">
        <v>24576</v>
      </c>
      <c r="M92" s="46" t="s">
        <v>276</v>
      </c>
      <c r="O92" s="5">
        <f t="shared" si="3"/>
        <v>2000</v>
      </c>
    </row>
    <row r="93" s="5" customFormat="1" ht="35" hidden="1" customHeight="1" spans="1:15">
      <c r="A93" s="25">
        <v>86</v>
      </c>
      <c r="B93" s="25" t="s">
        <v>270</v>
      </c>
      <c r="C93" s="25" t="s">
        <v>277</v>
      </c>
      <c r="D93" s="25" t="s">
        <v>278</v>
      </c>
      <c r="E93" s="25" t="s">
        <v>32</v>
      </c>
      <c r="F93" s="27">
        <v>423</v>
      </c>
      <c r="G93" s="27">
        <v>846000</v>
      </c>
      <c r="H93" s="27">
        <v>101520</v>
      </c>
      <c r="I93" s="27">
        <v>40608</v>
      </c>
      <c r="J93" s="27">
        <v>10152</v>
      </c>
      <c r="K93" s="27">
        <v>10152</v>
      </c>
      <c r="L93" s="27">
        <v>40608</v>
      </c>
      <c r="M93" s="46" t="s">
        <v>279</v>
      </c>
      <c r="O93" s="5">
        <f t="shared" si="3"/>
        <v>2000</v>
      </c>
    </row>
    <row r="94" s="5" customFormat="1" ht="35" hidden="1" customHeight="1" spans="1:15">
      <c r="A94" s="25">
        <v>87</v>
      </c>
      <c r="B94" s="25" t="s">
        <v>270</v>
      </c>
      <c r="C94" s="25" t="s">
        <v>277</v>
      </c>
      <c r="D94" s="25" t="s">
        <v>280</v>
      </c>
      <c r="E94" s="25" t="s">
        <v>32</v>
      </c>
      <c r="F94" s="27">
        <v>81</v>
      </c>
      <c r="G94" s="27">
        <v>162000</v>
      </c>
      <c r="H94" s="27">
        <v>19440</v>
      </c>
      <c r="I94" s="27">
        <v>7776</v>
      </c>
      <c r="J94" s="27">
        <v>1944</v>
      </c>
      <c r="K94" s="27">
        <v>1944</v>
      </c>
      <c r="L94" s="27">
        <v>7776</v>
      </c>
      <c r="M94" s="46" t="s">
        <v>281</v>
      </c>
      <c r="O94" s="5">
        <f t="shared" si="3"/>
        <v>2000</v>
      </c>
    </row>
    <row r="95" s="5" customFormat="1" ht="35" hidden="1" customHeight="1" spans="1:15">
      <c r="A95" s="25">
        <v>88</v>
      </c>
      <c r="B95" s="25" t="s">
        <v>270</v>
      </c>
      <c r="C95" s="25" t="s">
        <v>282</v>
      </c>
      <c r="D95" s="25" t="s">
        <v>283</v>
      </c>
      <c r="E95" s="25" t="s">
        <v>32</v>
      </c>
      <c r="F95" s="27">
        <v>186</v>
      </c>
      <c r="G95" s="27">
        <v>307000</v>
      </c>
      <c r="H95" s="27">
        <v>36840</v>
      </c>
      <c r="I95" s="27">
        <v>14736</v>
      </c>
      <c r="J95" s="27">
        <v>3684</v>
      </c>
      <c r="K95" s="27">
        <v>3684</v>
      </c>
      <c r="L95" s="27">
        <v>14736</v>
      </c>
      <c r="M95" s="46" t="s">
        <v>284</v>
      </c>
      <c r="O95" s="5">
        <f t="shared" si="3"/>
        <v>1650.5376344086</v>
      </c>
    </row>
    <row r="96" s="5" customFormat="1" ht="35" hidden="1" customHeight="1" spans="1:15">
      <c r="A96" s="25">
        <v>89</v>
      </c>
      <c r="B96" s="25" t="s">
        <v>270</v>
      </c>
      <c r="C96" s="25" t="s">
        <v>285</v>
      </c>
      <c r="D96" s="25" t="s">
        <v>286</v>
      </c>
      <c r="E96" s="25" t="s">
        <v>32</v>
      </c>
      <c r="F96" s="27">
        <v>314</v>
      </c>
      <c r="G96" s="27">
        <v>628000</v>
      </c>
      <c r="H96" s="27">
        <v>75360</v>
      </c>
      <c r="I96" s="27">
        <v>30144</v>
      </c>
      <c r="J96" s="27">
        <v>7536</v>
      </c>
      <c r="K96" s="27">
        <v>7536</v>
      </c>
      <c r="L96" s="27">
        <v>30144</v>
      </c>
      <c r="M96" s="46" t="s">
        <v>287</v>
      </c>
      <c r="O96" s="5">
        <f t="shared" si="3"/>
        <v>2000</v>
      </c>
    </row>
    <row r="97" s="5" customFormat="1" ht="35" hidden="1" customHeight="1" spans="1:15">
      <c r="A97" s="25">
        <v>90</v>
      </c>
      <c r="B97" s="25" t="s">
        <v>270</v>
      </c>
      <c r="C97" s="25" t="s">
        <v>288</v>
      </c>
      <c r="D97" s="25" t="s">
        <v>289</v>
      </c>
      <c r="E97" s="25" t="s">
        <v>32</v>
      </c>
      <c r="F97" s="27">
        <v>165</v>
      </c>
      <c r="G97" s="27">
        <v>330000</v>
      </c>
      <c r="H97" s="27">
        <v>39600</v>
      </c>
      <c r="I97" s="27">
        <v>15840</v>
      </c>
      <c r="J97" s="27">
        <v>3960</v>
      </c>
      <c r="K97" s="27">
        <v>3960</v>
      </c>
      <c r="L97" s="27">
        <v>15840</v>
      </c>
      <c r="M97" s="46" t="s">
        <v>290</v>
      </c>
      <c r="O97" s="5">
        <f t="shared" si="3"/>
        <v>2000</v>
      </c>
    </row>
    <row r="98" s="5" customFormat="1" ht="35" hidden="1" customHeight="1" spans="1:15">
      <c r="A98" s="25">
        <v>91</v>
      </c>
      <c r="B98" s="25" t="s">
        <v>270</v>
      </c>
      <c r="C98" s="25" t="s">
        <v>247</v>
      </c>
      <c r="D98" s="25" t="s">
        <v>291</v>
      </c>
      <c r="E98" s="25" t="s">
        <v>32</v>
      </c>
      <c r="F98" s="27">
        <v>315</v>
      </c>
      <c r="G98" s="27">
        <v>630000</v>
      </c>
      <c r="H98" s="27">
        <v>75600</v>
      </c>
      <c r="I98" s="27">
        <v>30240</v>
      </c>
      <c r="J98" s="27">
        <v>7560</v>
      </c>
      <c r="K98" s="27">
        <v>7560</v>
      </c>
      <c r="L98" s="27">
        <v>30240</v>
      </c>
      <c r="M98" s="46" t="s">
        <v>292</v>
      </c>
      <c r="O98" s="5">
        <f t="shared" si="3"/>
        <v>2000</v>
      </c>
    </row>
    <row r="99" s="5" customFormat="1" ht="35" hidden="1" customHeight="1" spans="1:15">
      <c r="A99" s="25">
        <v>92</v>
      </c>
      <c r="B99" s="25" t="s">
        <v>270</v>
      </c>
      <c r="C99" s="25" t="s">
        <v>293</v>
      </c>
      <c r="D99" s="25" t="s">
        <v>294</v>
      </c>
      <c r="E99" s="25" t="s">
        <v>32</v>
      </c>
      <c r="F99" s="27">
        <v>206</v>
      </c>
      <c r="G99" s="27">
        <v>412000</v>
      </c>
      <c r="H99" s="27">
        <v>49440</v>
      </c>
      <c r="I99" s="27">
        <v>19776</v>
      </c>
      <c r="J99" s="27">
        <v>4944</v>
      </c>
      <c r="K99" s="27">
        <v>4944</v>
      </c>
      <c r="L99" s="27">
        <v>19776</v>
      </c>
      <c r="M99" s="46" t="s">
        <v>295</v>
      </c>
      <c r="O99" s="5">
        <f t="shared" si="3"/>
        <v>2000</v>
      </c>
    </row>
    <row r="100" ht="67" hidden="1" customHeight="1" spans="1:13">
      <c r="A100" s="28" t="s">
        <v>296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47"/>
    </row>
    <row r="101" ht="35" hidden="1" customHeight="1" spans="6:9">
      <c r="F101" s="29"/>
      <c r="G101" s="29"/>
      <c r="H101" s="29"/>
      <c r="I101" s="29"/>
    </row>
    <row r="102" ht="61" hidden="1" customHeight="1" spans="1:12">
      <c r="A102" s="30"/>
      <c r="B102" s="30"/>
      <c r="C102" s="30"/>
      <c r="D102" s="31" t="s">
        <v>297</v>
      </c>
      <c r="E102" s="31"/>
      <c r="F102" s="31"/>
      <c r="G102" s="31"/>
      <c r="H102" s="31"/>
      <c r="I102" s="31"/>
      <c r="J102" s="31" t="s">
        <v>298</v>
      </c>
      <c r="K102" s="31"/>
      <c r="L102" s="31"/>
    </row>
    <row r="103" ht="30" hidden="1" customHeight="1" spans="1:12">
      <c r="A103" s="30"/>
      <c r="B103" s="30"/>
      <c r="C103" s="30"/>
      <c r="D103" s="31" t="s">
        <v>299</v>
      </c>
      <c r="E103" s="31"/>
      <c r="F103" s="31"/>
      <c r="G103" s="31"/>
      <c r="H103" s="31"/>
      <c r="I103" s="31"/>
      <c r="J103" s="31" t="s">
        <v>300</v>
      </c>
      <c r="K103" s="31"/>
      <c r="L103" s="31"/>
    </row>
    <row r="104" ht="30" hidden="1" customHeight="1" spans="1:12">
      <c r="A104" s="30"/>
      <c r="B104" s="30"/>
      <c r="C104" s="30"/>
      <c r="D104" s="71" t="s">
        <v>301</v>
      </c>
      <c r="E104" s="33"/>
      <c r="F104" s="33"/>
      <c r="G104" s="34"/>
      <c r="H104" s="34"/>
      <c r="I104" s="34"/>
      <c r="J104" s="34" t="s">
        <v>302</v>
      </c>
      <c r="K104" s="34"/>
      <c r="L104" s="31"/>
    </row>
    <row r="105" ht="30" hidden="1" customHeight="1" spans="1:12">
      <c r="A105" s="35"/>
      <c r="B105" s="35"/>
      <c r="C105" s="35"/>
      <c r="D105" s="3"/>
      <c r="E105" s="3"/>
      <c r="F105" s="3"/>
      <c r="G105" s="3"/>
      <c r="H105" s="3"/>
      <c r="I105" s="3"/>
      <c r="J105" s="3"/>
      <c r="K105" s="3"/>
      <c r="L105" s="3"/>
    </row>
    <row r="106" ht="30" hidden="1" customHeight="1" spans="1:12">
      <c r="A106" s="35"/>
      <c r="B106" s="35"/>
      <c r="C106" s="35"/>
      <c r="D106" s="3"/>
      <c r="E106" s="3"/>
      <c r="F106" s="3"/>
      <c r="G106" s="3"/>
      <c r="H106" s="3"/>
      <c r="I106" s="3"/>
      <c r="J106" s="3"/>
      <c r="K106" s="3"/>
      <c r="L106" s="3"/>
    </row>
    <row r="107" ht="30" hidden="1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</sheetData>
  <autoFilter ref="A7:O107">
    <filterColumn colId="14">
      <customFilters>
        <customFilter operator="equal" val="900"/>
      </customFilters>
    </filterColumn>
    <extLst/>
  </autoFilter>
  <sortState ref="B8:M99">
    <sortCondition ref="B8:B99"/>
    <sortCondition ref="D8:D99"/>
  </sortState>
  <mergeCells count="15">
    <mergeCell ref="A2:M2"/>
    <mergeCell ref="I4:L4"/>
    <mergeCell ref="A6:H6"/>
    <mergeCell ref="I6:K6"/>
    <mergeCell ref="A7:E7"/>
    <mergeCell ref="A100:M100"/>
    <mergeCell ref="A4:A5"/>
    <mergeCell ref="B4:B5"/>
    <mergeCell ref="C4:C5"/>
    <mergeCell ref="D4:D5"/>
    <mergeCell ref="E4:E5"/>
    <mergeCell ref="F4:F5"/>
    <mergeCell ref="G4:G5"/>
    <mergeCell ref="H4:H5"/>
    <mergeCell ref="M4:M5"/>
  </mergeCells>
  <printOptions horizontalCentered="1"/>
  <pageMargins left="0.196527777777778" right="0.196527777777778" top="0.590277777777778" bottom="0.590277777777778" header="0.314583333333333" footer="0.314583333333333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S129"/>
  <sheetViews>
    <sheetView topLeftCell="C1" workbookViewId="0">
      <selection activeCell="S46" sqref="S46:S99"/>
    </sheetView>
  </sheetViews>
  <sheetFormatPr defaultColWidth="9" defaultRowHeight="13.5"/>
  <cols>
    <col min="1" max="1" width="6" style="2" customWidth="1"/>
    <col min="2" max="2" width="7.28571428571429" style="2" customWidth="1"/>
    <col min="3" max="3" width="10.4285714285714" style="2" customWidth="1"/>
    <col min="4" max="4" width="29.2857142857143" style="2" customWidth="1"/>
    <col min="5" max="5" width="15.8571428571429" style="2" customWidth="1"/>
    <col min="6" max="6" width="13.5714285714286" style="2" customWidth="1"/>
    <col min="7" max="7" width="16.5714285714286" style="2" customWidth="1"/>
    <col min="8" max="8" width="15.8571428571429" style="2" customWidth="1"/>
    <col min="9" max="12" width="14.7142857142857" style="2" customWidth="1"/>
    <col min="13" max="13" width="33.8571428571429" style="6" customWidth="1"/>
    <col min="14" max="14" width="9.14285714285714" style="2"/>
    <col min="15" max="15" width="12.8571428571429" style="2"/>
    <col min="16" max="16384" width="9.14285714285714" style="2"/>
  </cols>
  <sheetData>
    <row r="1" s="1" customFormat="1" ht="16.5" spans="1:13">
      <c r="A1" s="7" t="s">
        <v>0</v>
      </c>
      <c r="B1" s="8"/>
      <c r="C1" s="9"/>
      <c r="D1" s="9"/>
      <c r="E1" s="9"/>
      <c r="F1" s="10"/>
      <c r="G1" s="10"/>
      <c r="H1" s="10"/>
      <c r="I1" s="10"/>
      <c r="J1" s="10"/>
      <c r="K1" s="10"/>
      <c r="L1" s="10"/>
      <c r="M1" s="36"/>
    </row>
    <row r="2" s="2" customFormat="1" ht="36" customHeight="1" spans="1:1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37"/>
    </row>
    <row r="3" s="3" customFormat="1" ht="23" customHeight="1" spans="1:13">
      <c r="A3" s="12" t="s">
        <v>2</v>
      </c>
      <c r="B3" s="13"/>
      <c r="C3" s="14"/>
      <c r="D3" s="14"/>
      <c r="E3" s="14"/>
      <c r="F3" s="15"/>
      <c r="G3" s="15"/>
      <c r="H3" s="16"/>
      <c r="I3" s="16"/>
      <c r="J3" s="16"/>
      <c r="K3" s="16"/>
      <c r="L3" s="16"/>
      <c r="M3" s="38" t="s">
        <v>3</v>
      </c>
    </row>
    <row r="4" s="4" customFormat="1" ht="20.1" customHeight="1" spans="1:13">
      <c r="A4" s="17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8" t="s">
        <v>11</v>
      </c>
      <c r="I4" s="39" t="s">
        <v>12</v>
      </c>
      <c r="J4" s="39"/>
      <c r="K4" s="39"/>
      <c r="L4" s="40"/>
      <c r="M4" s="41" t="s">
        <v>13</v>
      </c>
    </row>
    <row r="5" s="4" customFormat="1" ht="20.1" customHeight="1" spans="1:13">
      <c r="A5" s="19"/>
      <c r="B5" s="19"/>
      <c r="C5" s="19"/>
      <c r="D5" s="19"/>
      <c r="E5" s="19"/>
      <c r="F5" s="19"/>
      <c r="G5" s="19"/>
      <c r="H5" s="20"/>
      <c r="I5" s="42" t="s">
        <v>14</v>
      </c>
      <c r="J5" s="42" t="s">
        <v>15</v>
      </c>
      <c r="K5" s="42" t="s">
        <v>16</v>
      </c>
      <c r="L5" s="42" t="s">
        <v>17</v>
      </c>
      <c r="M5" s="43"/>
    </row>
    <row r="6" s="5" customFormat="1" ht="26.25" customHeight="1" spans="1:13">
      <c r="A6" s="21" t="s">
        <v>18</v>
      </c>
      <c r="B6" s="22"/>
      <c r="C6" s="22"/>
      <c r="D6" s="22"/>
      <c r="E6" s="22"/>
      <c r="F6" s="22"/>
      <c r="G6" s="22"/>
      <c r="H6" s="23"/>
      <c r="I6" s="39">
        <f>SUM(I7:K7)</f>
        <v>3387803.04</v>
      </c>
      <c r="J6" s="39"/>
      <c r="K6" s="40"/>
      <c r="L6" s="42" t="s">
        <v>19</v>
      </c>
      <c r="M6" s="44" t="s">
        <v>19</v>
      </c>
    </row>
    <row r="7" s="5" customFormat="1" ht="32" customHeight="1" spans="1:13">
      <c r="A7" s="21" t="s">
        <v>20</v>
      </c>
      <c r="B7" s="22"/>
      <c r="C7" s="22"/>
      <c r="D7" s="22"/>
      <c r="E7" s="23"/>
      <c r="F7" s="24">
        <f t="shared" ref="F7:L7" si="0">SUM(F8:F99)</f>
        <v>24423.26</v>
      </c>
      <c r="G7" s="24">
        <f t="shared" si="0"/>
        <v>47052820</v>
      </c>
      <c r="H7" s="24">
        <f t="shared" si="0"/>
        <v>5646338.4</v>
      </c>
      <c r="I7" s="24">
        <f t="shared" si="0"/>
        <v>2258535.36</v>
      </c>
      <c r="J7" s="24">
        <f t="shared" si="0"/>
        <v>564633.84</v>
      </c>
      <c r="K7" s="24">
        <f t="shared" si="0"/>
        <v>564633.84</v>
      </c>
      <c r="L7" s="24">
        <f t="shared" si="0"/>
        <v>2258535.36</v>
      </c>
      <c r="M7" s="45"/>
    </row>
    <row r="8" s="5" customFormat="1" ht="35" customHeight="1" spans="1:17">
      <c r="A8" s="25">
        <v>1</v>
      </c>
      <c r="B8" s="25" t="s">
        <v>21</v>
      </c>
      <c r="C8" s="25" t="s">
        <v>26</v>
      </c>
      <c r="D8" s="25" t="s">
        <v>27</v>
      </c>
      <c r="E8" s="25" t="s">
        <v>24</v>
      </c>
      <c r="F8" s="27">
        <v>132</v>
      </c>
      <c r="G8" s="27">
        <v>118800</v>
      </c>
      <c r="H8" s="27">
        <v>14256</v>
      </c>
      <c r="I8" s="27">
        <v>5702.4</v>
      </c>
      <c r="J8" s="27">
        <v>1425.6</v>
      </c>
      <c r="K8" s="27">
        <v>1425.6</v>
      </c>
      <c r="L8" s="27">
        <v>5702.4</v>
      </c>
      <c r="M8" s="46" t="s">
        <v>28</v>
      </c>
      <c r="N8" s="5" t="s">
        <v>303</v>
      </c>
      <c r="O8" s="5">
        <f>G8/F8</f>
        <v>900</v>
      </c>
      <c r="P8" s="5" t="str">
        <f t="shared" ref="P8:P71" si="1">MID(N8,1,1)</f>
        <v>2</v>
      </c>
      <c r="Q8" s="5">
        <f t="shared" ref="Q8:Q71" si="2">F8/P8</f>
        <v>66</v>
      </c>
    </row>
    <row r="9" s="5" customFormat="1" ht="35" customHeight="1" spans="1:17">
      <c r="A9" s="25">
        <v>2</v>
      </c>
      <c r="B9" s="25" t="s">
        <v>21</v>
      </c>
      <c r="C9" s="25" t="s">
        <v>22</v>
      </c>
      <c r="D9" s="25" t="s">
        <v>23</v>
      </c>
      <c r="E9" s="25" t="s">
        <v>24</v>
      </c>
      <c r="F9" s="27">
        <v>148.24</v>
      </c>
      <c r="G9" s="27">
        <v>296480</v>
      </c>
      <c r="H9" s="27">
        <v>35577.6</v>
      </c>
      <c r="I9" s="27">
        <v>14231.04</v>
      </c>
      <c r="J9" s="27">
        <v>3557.76</v>
      </c>
      <c r="K9" s="27">
        <v>3557.76</v>
      </c>
      <c r="L9" s="27">
        <v>14231.04</v>
      </c>
      <c r="M9" s="46" t="s">
        <v>25</v>
      </c>
      <c r="N9" s="5" t="s">
        <v>304</v>
      </c>
      <c r="O9" s="5" t="s">
        <v>305</v>
      </c>
      <c r="P9" s="5" t="str">
        <f t="shared" si="1"/>
        <v>1</v>
      </c>
      <c r="Q9" s="5">
        <f t="shared" si="2"/>
        <v>148.24</v>
      </c>
    </row>
    <row r="10" s="5" customFormat="1" ht="35" customHeight="1" spans="1:17">
      <c r="A10" s="25">
        <v>3</v>
      </c>
      <c r="B10" s="25" t="s">
        <v>29</v>
      </c>
      <c r="C10" s="25" t="s">
        <v>30</v>
      </c>
      <c r="D10" s="25" t="s">
        <v>31</v>
      </c>
      <c r="E10" s="25" t="s">
        <v>32</v>
      </c>
      <c r="F10" s="27">
        <v>596</v>
      </c>
      <c r="G10" s="27">
        <v>1192000</v>
      </c>
      <c r="H10" s="27">
        <v>143040</v>
      </c>
      <c r="I10" s="27">
        <v>57216</v>
      </c>
      <c r="J10" s="27">
        <v>14304</v>
      </c>
      <c r="K10" s="27">
        <v>14304</v>
      </c>
      <c r="L10" s="27">
        <v>57216</v>
      </c>
      <c r="M10" s="46" t="s">
        <v>33</v>
      </c>
      <c r="N10" s="5" t="s">
        <v>304</v>
      </c>
      <c r="O10" s="5" t="s">
        <v>305</v>
      </c>
      <c r="P10" s="5" t="str">
        <f t="shared" si="1"/>
        <v>1</v>
      </c>
      <c r="Q10" s="5">
        <f t="shared" si="2"/>
        <v>596</v>
      </c>
    </row>
    <row r="11" s="5" customFormat="1" ht="35" customHeight="1" spans="1:17">
      <c r="A11" s="25">
        <v>4</v>
      </c>
      <c r="B11" s="25" t="s">
        <v>34</v>
      </c>
      <c r="C11" s="25" t="s">
        <v>35</v>
      </c>
      <c r="D11" s="25" t="s">
        <v>36</v>
      </c>
      <c r="E11" s="25" t="s">
        <v>32</v>
      </c>
      <c r="F11" s="27">
        <v>206</v>
      </c>
      <c r="G11" s="27">
        <v>412000</v>
      </c>
      <c r="H11" s="27">
        <v>49440</v>
      </c>
      <c r="I11" s="27">
        <v>19776</v>
      </c>
      <c r="J11" s="27">
        <v>4944</v>
      </c>
      <c r="K11" s="27">
        <v>4944</v>
      </c>
      <c r="L11" s="27">
        <v>19776</v>
      </c>
      <c r="M11" s="46" t="s">
        <v>37</v>
      </c>
      <c r="N11" s="5" t="s">
        <v>303</v>
      </c>
      <c r="O11" s="5" t="s">
        <v>305</v>
      </c>
      <c r="P11" s="5" t="str">
        <f t="shared" si="1"/>
        <v>2</v>
      </c>
      <c r="Q11" s="5">
        <f t="shared" si="2"/>
        <v>103</v>
      </c>
    </row>
    <row r="12" s="5" customFormat="1" ht="35" customHeight="1" spans="1:17">
      <c r="A12" s="25">
        <v>5</v>
      </c>
      <c r="B12" s="25" t="s">
        <v>34</v>
      </c>
      <c r="C12" s="25" t="s">
        <v>35</v>
      </c>
      <c r="D12" s="25" t="s">
        <v>38</v>
      </c>
      <c r="E12" s="25" t="s">
        <v>32</v>
      </c>
      <c r="F12" s="27">
        <v>206</v>
      </c>
      <c r="G12" s="27">
        <v>412000</v>
      </c>
      <c r="H12" s="27">
        <v>49440</v>
      </c>
      <c r="I12" s="27">
        <v>19776</v>
      </c>
      <c r="J12" s="27">
        <v>4944</v>
      </c>
      <c r="K12" s="27">
        <v>4944</v>
      </c>
      <c r="L12" s="27">
        <v>19776</v>
      </c>
      <c r="M12" s="46" t="s">
        <v>37</v>
      </c>
      <c r="N12" s="5" t="s">
        <v>303</v>
      </c>
      <c r="O12" s="5" t="s">
        <v>305</v>
      </c>
      <c r="P12" s="5" t="str">
        <f t="shared" si="1"/>
        <v>2</v>
      </c>
      <c r="Q12" s="5">
        <f t="shared" si="2"/>
        <v>103</v>
      </c>
    </row>
    <row r="13" s="5" customFormat="1" ht="35" customHeight="1" spans="1:17">
      <c r="A13" s="25">
        <v>6</v>
      </c>
      <c r="B13" s="25" t="s">
        <v>34</v>
      </c>
      <c r="C13" s="25" t="s">
        <v>35</v>
      </c>
      <c r="D13" s="25" t="s">
        <v>39</v>
      </c>
      <c r="E13" s="25" t="s">
        <v>32</v>
      </c>
      <c r="F13" s="27">
        <v>110</v>
      </c>
      <c r="G13" s="27">
        <v>220000</v>
      </c>
      <c r="H13" s="27">
        <v>26400</v>
      </c>
      <c r="I13" s="27">
        <v>10560</v>
      </c>
      <c r="J13" s="27">
        <v>2640</v>
      </c>
      <c r="K13" s="27">
        <v>2640</v>
      </c>
      <c r="L13" s="27">
        <v>10560</v>
      </c>
      <c r="M13" s="46" t="s">
        <v>40</v>
      </c>
      <c r="N13" s="5" t="s">
        <v>304</v>
      </c>
      <c r="O13" s="5" t="s">
        <v>305</v>
      </c>
      <c r="P13" s="5" t="str">
        <f t="shared" si="1"/>
        <v>1</v>
      </c>
      <c r="Q13" s="5">
        <f t="shared" si="2"/>
        <v>110</v>
      </c>
    </row>
    <row r="14" s="5" customFormat="1" ht="35" customHeight="1" spans="1:17">
      <c r="A14" s="25">
        <v>7</v>
      </c>
      <c r="B14" s="25" t="s">
        <v>41</v>
      </c>
      <c r="C14" s="25" t="s">
        <v>50</v>
      </c>
      <c r="D14" s="25" t="s">
        <v>51</v>
      </c>
      <c r="E14" s="25" t="s">
        <v>32</v>
      </c>
      <c r="F14" s="27">
        <v>500</v>
      </c>
      <c r="G14" s="27">
        <v>1000000</v>
      </c>
      <c r="H14" s="27">
        <v>120000</v>
      </c>
      <c r="I14" s="27">
        <v>48000</v>
      </c>
      <c r="J14" s="27">
        <v>12000</v>
      </c>
      <c r="K14" s="27">
        <v>12000</v>
      </c>
      <c r="L14" s="27">
        <v>48000</v>
      </c>
      <c r="M14" s="46" t="s">
        <v>52</v>
      </c>
      <c r="N14" s="5" t="s">
        <v>303</v>
      </c>
      <c r="O14" s="5" t="s">
        <v>305</v>
      </c>
      <c r="P14" s="5" t="str">
        <f t="shared" si="1"/>
        <v>2</v>
      </c>
      <c r="Q14" s="5">
        <f t="shared" si="2"/>
        <v>250</v>
      </c>
    </row>
    <row r="15" s="5" customFormat="1" ht="35" customHeight="1" spans="1:17">
      <c r="A15" s="25">
        <v>8</v>
      </c>
      <c r="B15" s="25" t="s">
        <v>41</v>
      </c>
      <c r="C15" s="25" t="s">
        <v>68</v>
      </c>
      <c r="D15" s="25" t="s">
        <v>69</v>
      </c>
      <c r="E15" s="25" t="s">
        <v>32</v>
      </c>
      <c r="F15" s="27">
        <v>38</v>
      </c>
      <c r="G15" s="27">
        <v>76000</v>
      </c>
      <c r="H15" s="27">
        <v>9120</v>
      </c>
      <c r="I15" s="27">
        <v>3648</v>
      </c>
      <c r="J15" s="27">
        <v>912</v>
      </c>
      <c r="K15" s="27">
        <v>912</v>
      </c>
      <c r="L15" s="27">
        <v>3648</v>
      </c>
      <c r="M15" s="46" t="s">
        <v>70</v>
      </c>
      <c r="N15" s="5" t="s">
        <v>304</v>
      </c>
      <c r="O15" s="5" t="s">
        <v>305</v>
      </c>
      <c r="P15" s="5" t="str">
        <f t="shared" si="1"/>
        <v>1</v>
      </c>
      <c r="Q15" s="5">
        <f t="shared" si="2"/>
        <v>38</v>
      </c>
    </row>
    <row r="16" s="5" customFormat="1" ht="35" customHeight="1" spans="1:17">
      <c r="A16" s="25">
        <v>9</v>
      </c>
      <c r="B16" s="25" t="s">
        <v>41</v>
      </c>
      <c r="C16" s="25" t="s">
        <v>68</v>
      </c>
      <c r="D16" s="25" t="s">
        <v>71</v>
      </c>
      <c r="E16" s="25" t="s">
        <v>32</v>
      </c>
      <c r="F16" s="27">
        <v>85</v>
      </c>
      <c r="G16" s="27">
        <v>170000</v>
      </c>
      <c r="H16" s="27">
        <v>20400</v>
      </c>
      <c r="I16" s="27">
        <v>8160</v>
      </c>
      <c r="J16" s="27">
        <v>2040</v>
      </c>
      <c r="K16" s="27">
        <v>2040</v>
      </c>
      <c r="L16" s="27">
        <v>8160</v>
      </c>
      <c r="M16" s="46" t="s">
        <v>72</v>
      </c>
      <c r="N16" s="5" t="s">
        <v>304</v>
      </c>
      <c r="O16" s="5" t="s">
        <v>305</v>
      </c>
      <c r="P16" s="5" t="str">
        <f t="shared" si="1"/>
        <v>1</v>
      </c>
      <c r="Q16" s="5">
        <f t="shared" si="2"/>
        <v>85</v>
      </c>
    </row>
    <row r="17" s="5" customFormat="1" ht="35" customHeight="1" spans="1:17">
      <c r="A17" s="25">
        <v>10</v>
      </c>
      <c r="B17" s="25" t="s">
        <v>41</v>
      </c>
      <c r="C17" s="25" t="s">
        <v>46</v>
      </c>
      <c r="D17" s="25" t="s">
        <v>47</v>
      </c>
      <c r="E17" s="25" t="s">
        <v>48</v>
      </c>
      <c r="F17" s="27">
        <v>600</v>
      </c>
      <c r="G17" s="27">
        <v>1200000</v>
      </c>
      <c r="H17" s="27">
        <v>144000</v>
      </c>
      <c r="I17" s="27">
        <v>57600</v>
      </c>
      <c r="J17" s="27">
        <v>14400</v>
      </c>
      <c r="K17" s="27">
        <v>14400</v>
      </c>
      <c r="L17" s="27">
        <v>57600</v>
      </c>
      <c r="M17" s="46" t="s">
        <v>49</v>
      </c>
      <c r="N17" s="5" t="s">
        <v>303</v>
      </c>
      <c r="O17" s="5" t="s">
        <v>305</v>
      </c>
      <c r="P17" s="5" t="str">
        <f t="shared" si="1"/>
        <v>2</v>
      </c>
      <c r="Q17" s="5">
        <f t="shared" si="2"/>
        <v>300</v>
      </c>
    </row>
    <row r="18" s="5" customFormat="1" ht="35" customHeight="1" spans="1:17">
      <c r="A18" s="25">
        <v>11</v>
      </c>
      <c r="B18" s="25" t="s">
        <v>41</v>
      </c>
      <c r="C18" s="25" t="s">
        <v>73</v>
      </c>
      <c r="D18" s="25" t="s">
        <v>74</v>
      </c>
      <c r="E18" s="25" t="s">
        <v>32</v>
      </c>
      <c r="F18" s="27">
        <v>250</v>
      </c>
      <c r="G18" s="27">
        <v>500000</v>
      </c>
      <c r="H18" s="27">
        <v>60000</v>
      </c>
      <c r="I18" s="27">
        <v>24000</v>
      </c>
      <c r="J18" s="27">
        <v>6000</v>
      </c>
      <c r="K18" s="27">
        <v>6000</v>
      </c>
      <c r="L18" s="27">
        <v>24000</v>
      </c>
      <c r="M18" s="46" t="s">
        <v>75</v>
      </c>
      <c r="N18" s="5" t="s">
        <v>304</v>
      </c>
      <c r="O18" s="5" t="s">
        <v>305</v>
      </c>
      <c r="P18" s="5" t="str">
        <f t="shared" si="1"/>
        <v>1</v>
      </c>
      <c r="Q18" s="5">
        <f t="shared" si="2"/>
        <v>250</v>
      </c>
    </row>
    <row r="19" s="5" customFormat="1" ht="35" customHeight="1" spans="1:17">
      <c r="A19" s="25">
        <v>12</v>
      </c>
      <c r="B19" s="25" t="s">
        <v>41</v>
      </c>
      <c r="C19" s="25" t="s">
        <v>56</v>
      </c>
      <c r="D19" s="25" t="s">
        <v>57</v>
      </c>
      <c r="E19" s="25" t="s">
        <v>32</v>
      </c>
      <c r="F19" s="27">
        <v>630</v>
      </c>
      <c r="G19" s="27">
        <v>1260000</v>
      </c>
      <c r="H19" s="27">
        <v>151200</v>
      </c>
      <c r="I19" s="27">
        <v>60480</v>
      </c>
      <c r="J19" s="27">
        <v>15120</v>
      </c>
      <c r="K19" s="27">
        <v>15120</v>
      </c>
      <c r="L19" s="27">
        <v>60480</v>
      </c>
      <c r="M19" s="46" t="s">
        <v>58</v>
      </c>
      <c r="N19" s="5" t="s">
        <v>303</v>
      </c>
      <c r="O19" s="5" t="s">
        <v>305</v>
      </c>
      <c r="P19" s="5" t="str">
        <f t="shared" si="1"/>
        <v>2</v>
      </c>
      <c r="Q19" s="5">
        <f t="shared" si="2"/>
        <v>315</v>
      </c>
    </row>
    <row r="20" s="5" customFormat="1" ht="35" customHeight="1" spans="1:17">
      <c r="A20" s="25">
        <v>13</v>
      </c>
      <c r="B20" s="25" t="s">
        <v>41</v>
      </c>
      <c r="C20" s="25" t="s">
        <v>53</v>
      </c>
      <c r="D20" s="25" t="s">
        <v>54</v>
      </c>
      <c r="E20" s="25" t="s">
        <v>32</v>
      </c>
      <c r="F20" s="27">
        <v>700</v>
      </c>
      <c r="G20" s="27">
        <v>1400000</v>
      </c>
      <c r="H20" s="27">
        <v>168000</v>
      </c>
      <c r="I20" s="27">
        <v>67200</v>
      </c>
      <c r="J20" s="27">
        <v>16800</v>
      </c>
      <c r="K20" s="27">
        <v>16800</v>
      </c>
      <c r="L20" s="27">
        <v>67200</v>
      </c>
      <c r="M20" s="46" t="s">
        <v>55</v>
      </c>
      <c r="N20" s="5" t="s">
        <v>303</v>
      </c>
      <c r="O20" s="5" t="s">
        <v>305</v>
      </c>
      <c r="P20" s="5" t="str">
        <f t="shared" si="1"/>
        <v>2</v>
      </c>
      <c r="Q20" s="5">
        <f t="shared" si="2"/>
        <v>350</v>
      </c>
    </row>
    <row r="21" s="5" customFormat="1" ht="35" customHeight="1" spans="1:17">
      <c r="A21" s="25">
        <v>14</v>
      </c>
      <c r="B21" s="25" t="s">
        <v>41</v>
      </c>
      <c r="C21" s="25" t="s">
        <v>59</v>
      </c>
      <c r="D21" s="25" t="s">
        <v>60</v>
      </c>
      <c r="E21" s="25" t="s">
        <v>32</v>
      </c>
      <c r="F21" s="27">
        <v>200</v>
      </c>
      <c r="G21" s="27">
        <v>400000</v>
      </c>
      <c r="H21" s="27">
        <v>48000</v>
      </c>
      <c r="I21" s="27">
        <v>19200</v>
      </c>
      <c r="J21" s="27">
        <v>4800</v>
      </c>
      <c r="K21" s="27">
        <v>4800</v>
      </c>
      <c r="L21" s="27">
        <v>19200</v>
      </c>
      <c r="M21" s="46" t="s">
        <v>61</v>
      </c>
      <c r="N21" s="5" t="s">
        <v>303</v>
      </c>
      <c r="O21" s="5" t="s">
        <v>305</v>
      </c>
      <c r="P21" s="5" t="str">
        <f t="shared" si="1"/>
        <v>2</v>
      </c>
      <c r="Q21" s="5">
        <f t="shared" si="2"/>
        <v>100</v>
      </c>
    </row>
    <row r="22" s="5" customFormat="1" ht="35" customHeight="1" spans="1:17">
      <c r="A22" s="25">
        <v>15</v>
      </c>
      <c r="B22" s="25" t="s">
        <v>41</v>
      </c>
      <c r="C22" s="25" t="s">
        <v>42</v>
      </c>
      <c r="D22" s="25" t="s">
        <v>43</v>
      </c>
      <c r="E22" s="25" t="s">
        <v>44</v>
      </c>
      <c r="F22" s="27">
        <v>216</v>
      </c>
      <c r="G22" s="27">
        <v>432000</v>
      </c>
      <c r="H22" s="27">
        <v>51840</v>
      </c>
      <c r="I22" s="27">
        <v>20736</v>
      </c>
      <c r="J22" s="27">
        <v>5184</v>
      </c>
      <c r="K22" s="27">
        <v>5184</v>
      </c>
      <c r="L22" s="27">
        <v>20736</v>
      </c>
      <c r="M22" s="46" t="s">
        <v>45</v>
      </c>
      <c r="N22" s="5" t="s">
        <v>303</v>
      </c>
      <c r="O22" s="5" t="s">
        <v>305</v>
      </c>
      <c r="P22" s="5" t="str">
        <f t="shared" si="1"/>
        <v>2</v>
      </c>
      <c r="Q22" s="5">
        <f t="shared" si="2"/>
        <v>108</v>
      </c>
    </row>
    <row r="23" s="5" customFormat="1" ht="35" customHeight="1" spans="1:17">
      <c r="A23" s="25">
        <v>16</v>
      </c>
      <c r="B23" s="25" t="s">
        <v>41</v>
      </c>
      <c r="C23" s="25" t="s">
        <v>65</v>
      </c>
      <c r="D23" s="25" t="s">
        <v>66</v>
      </c>
      <c r="E23" s="25" t="s">
        <v>32</v>
      </c>
      <c r="F23" s="27">
        <v>158</v>
      </c>
      <c r="G23" s="27">
        <v>316000</v>
      </c>
      <c r="H23" s="27">
        <v>37920</v>
      </c>
      <c r="I23" s="27">
        <v>15168</v>
      </c>
      <c r="J23" s="27">
        <v>3792</v>
      </c>
      <c r="K23" s="27">
        <v>3792</v>
      </c>
      <c r="L23" s="27">
        <v>15168</v>
      </c>
      <c r="M23" s="46" t="s">
        <v>67</v>
      </c>
      <c r="N23" s="5" t="s">
        <v>304</v>
      </c>
      <c r="O23" s="5" t="s">
        <v>305</v>
      </c>
      <c r="P23" s="5" t="str">
        <f t="shared" si="1"/>
        <v>1</v>
      </c>
      <c r="Q23" s="5">
        <f t="shared" si="2"/>
        <v>158</v>
      </c>
    </row>
    <row r="24" s="5" customFormat="1" ht="35" customHeight="1" spans="1:17">
      <c r="A24" s="25">
        <v>17</v>
      </c>
      <c r="B24" s="25" t="s">
        <v>41</v>
      </c>
      <c r="C24" s="25" t="s">
        <v>62</v>
      </c>
      <c r="D24" s="25" t="s">
        <v>63</v>
      </c>
      <c r="E24" s="25" t="s">
        <v>32</v>
      </c>
      <c r="F24" s="27">
        <v>280</v>
      </c>
      <c r="G24" s="27">
        <v>560000</v>
      </c>
      <c r="H24" s="27">
        <v>67200</v>
      </c>
      <c r="I24" s="27">
        <v>26880</v>
      </c>
      <c r="J24" s="27">
        <v>6720</v>
      </c>
      <c r="K24" s="27">
        <v>6720</v>
      </c>
      <c r="L24" s="27">
        <v>26880</v>
      </c>
      <c r="M24" s="46" t="s">
        <v>64</v>
      </c>
      <c r="N24" s="5" t="s">
        <v>304</v>
      </c>
      <c r="O24" s="5" t="s">
        <v>305</v>
      </c>
      <c r="P24" s="5" t="str">
        <f t="shared" si="1"/>
        <v>1</v>
      </c>
      <c r="Q24" s="5">
        <f t="shared" si="2"/>
        <v>280</v>
      </c>
    </row>
    <row r="25" s="5" customFormat="1" ht="35" customHeight="1" spans="1:17">
      <c r="A25" s="25">
        <v>18</v>
      </c>
      <c r="B25" s="25" t="s">
        <v>76</v>
      </c>
      <c r="C25" s="25" t="s">
        <v>77</v>
      </c>
      <c r="D25" s="25" t="s">
        <v>78</v>
      </c>
      <c r="E25" s="25" t="s">
        <v>32</v>
      </c>
      <c r="F25" s="27">
        <v>336</v>
      </c>
      <c r="G25" s="27">
        <v>672000</v>
      </c>
      <c r="H25" s="27">
        <v>80640</v>
      </c>
      <c r="I25" s="27">
        <v>32256</v>
      </c>
      <c r="J25" s="27">
        <v>8064</v>
      </c>
      <c r="K25" s="27">
        <v>8064</v>
      </c>
      <c r="L25" s="27">
        <v>32256</v>
      </c>
      <c r="M25" s="46" t="s">
        <v>79</v>
      </c>
      <c r="N25" s="5" t="s">
        <v>304</v>
      </c>
      <c r="O25" s="5" t="s">
        <v>305</v>
      </c>
      <c r="P25" s="5" t="str">
        <f t="shared" si="1"/>
        <v>1</v>
      </c>
      <c r="Q25" s="5">
        <f t="shared" si="2"/>
        <v>336</v>
      </c>
    </row>
    <row r="26" s="5" customFormat="1" ht="35" customHeight="1" spans="1:17">
      <c r="A26" s="25">
        <v>19</v>
      </c>
      <c r="B26" s="25" t="s">
        <v>80</v>
      </c>
      <c r="C26" s="25" t="s">
        <v>81</v>
      </c>
      <c r="D26" s="25" t="s">
        <v>82</v>
      </c>
      <c r="E26" s="25" t="s">
        <v>24</v>
      </c>
      <c r="F26" s="27">
        <v>176</v>
      </c>
      <c r="G26" s="27">
        <v>352000</v>
      </c>
      <c r="H26" s="27">
        <v>42240</v>
      </c>
      <c r="I26" s="27">
        <v>16896</v>
      </c>
      <c r="J26" s="27">
        <v>4224</v>
      </c>
      <c r="K26" s="27">
        <v>4224</v>
      </c>
      <c r="L26" s="27">
        <v>16896</v>
      </c>
      <c r="M26" s="46" t="s">
        <v>83</v>
      </c>
      <c r="N26" s="5" t="s">
        <v>303</v>
      </c>
      <c r="O26" s="5" t="s">
        <v>305</v>
      </c>
      <c r="P26" s="5" t="str">
        <f t="shared" si="1"/>
        <v>2</v>
      </c>
      <c r="Q26" s="5">
        <f t="shared" si="2"/>
        <v>88</v>
      </c>
    </row>
    <row r="27" s="5" customFormat="1" ht="35" customHeight="1" spans="1:17">
      <c r="A27" s="25">
        <v>20</v>
      </c>
      <c r="B27" s="25" t="s">
        <v>80</v>
      </c>
      <c r="C27" s="25" t="s">
        <v>101</v>
      </c>
      <c r="D27" s="25" t="s">
        <v>102</v>
      </c>
      <c r="E27" s="25" t="s">
        <v>99</v>
      </c>
      <c r="F27" s="27">
        <v>402</v>
      </c>
      <c r="G27" s="27">
        <v>804000</v>
      </c>
      <c r="H27" s="27">
        <v>96480</v>
      </c>
      <c r="I27" s="27">
        <v>38592</v>
      </c>
      <c r="J27" s="27">
        <v>9648</v>
      </c>
      <c r="K27" s="27">
        <v>9648</v>
      </c>
      <c r="L27" s="27">
        <v>38592</v>
      </c>
      <c r="M27" s="46" t="s">
        <v>103</v>
      </c>
      <c r="N27" s="5" t="s">
        <v>303</v>
      </c>
      <c r="O27" s="5" t="s">
        <v>305</v>
      </c>
      <c r="P27" s="5" t="str">
        <f t="shared" si="1"/>
        <v>2</v>
      </c>
      <c r="Q27" s="5">
        <f t="shared" si="2"/>
        <v>201</v>
      </c>
    </row>
    <row r="28" s="5" customFormat="1" ht="35" customHeight="1" spans="1:17">
      <c r="A28" s="25">
        <v>21</v>
      </c>
      <c r="B28" s="25" t="s">
        <v>80</v>
      </c>
      <c r="C28" s="25" t="s">
        <v>101</v>
      </c>
      <c r="D28" s="25" t="s">
        <v>104</v>
      </c>
      <c r="E28" s="25" t="s">
        <v>99</v>
      </c>
      <c r="F28" s="27">
        <v>400</v>
      </c>
      <c r="G28" s="27">
        <v>800000</v>
      </c>
      <c r="H28" s="27">
        <v>96000</v>
      </c>
      <c r="I28" s="27">
        <v>38400</v>
      </c>
      <c r="J28" s="27">
        <v>9600</v>
      </c>
      <c r="K28" s="27">
        <v>9600</v>
      </c>
      <c r="L28" s="27">
        <v>38400</v>
      </c>
      <c r="M28" s="46" t="s">
        <v>105</v>
      </c>
      <c r="N28" s="5" t="s">
        <v>303</v>
      </c>
      <c r="O28" s="5" t="s">
        <v>305</v>
      </c>
      <c r="P28" s="5" t="str">
        <f t="shared" si="1"/>
        <v>2</v>
      </c>
      <c r="Q28" s="5">
        <f t="shared" si="2"/>
        <v>200</v>
      </c>
    </row>
    <row r="29" s="5" customFormat="1" ht="35" customHeight="1" spans="1:17">
      <c r="A29" s="25">
        <v>22</v>
      </c>
      <c r="B29" s="25" t="s">
        <v>80</v>
      </c>
      <c r="C29" s="25" t="s">
        <v>94</v>
      </c>
      <c r="D29" s="25" t="s">
        <v>95</v>
      </c>
      <c r="E29" s="25" t="s">
        <v>44</v>
      </c>
      <c r="F29" s="27">
        <v>240</v>
      </c>
      <c r="G29" s="27">
        <v>480000</v>
      </c>
      <c r="H29" s="27">
        <v>57600</v>
      </c>
      <c r="I29" s="27">
        <v>23040</v>
      </c>
      <c r="J29" s="27">
        <v>5760</v>
      </c>
      <c r="K29" s="27">
        <v>5760</v>
      </c>
      <c r="L29" s="27">
        <v>23040</v>
      </c>
      <c r="M29" s="46" t="s">
        <v>96</v>
      </c>
      <c r="N29" s="5" t="s">
        <v>303</v>
      </c>
      <c r="O29" s="5" t="s">
        <v>305</v>
      </c>
      <c r="P29" s="5" t="str">
        <f t="shared" si="1"/>
        <v>2</v>
      </c>
      <c r="Q29" s="5">
        <f t="shared" si="2"/>
        <v>120</v>
      </c>
    </row>
    <row r="30" s="5" customFormat="1" ht="35" customHeight="1" spans="1:17">
      <c r="A30" s="25">
        <v>23</v>
      </c>
      <c r="B30" s="25" t="s">
        <v>80</v>
      </c>
      <c r="C30" s="25" t="s">
        <v>87</v>
      </c>
      <c r="D30" s="25" t="s">
        <v>88</v>
      </c>
      <c r="E30" s="25" t="s">
        <v>89</v>
      </c>
      <c r="F30" s="27">
        <v>570</v>
      </c>
      <c r="G30" s="27">
        <v>1140000</v>
      </c>
      <c r="H30" s="27">
        <v>136800</v>
      </c>
      <c r="I30" s="27">
        <v>54720</v>
      </c>
      <c r="J30" s="27">
        <v>13680</v>
      </c>
      <c r="K30" s="27">
        <v>13680</v>
      </c>
      <c r="L30" s="27">
        <v>54720</v>
      </c>
      <c r="M30" s="46" t="s">
        <v>90</v>
      </c>
      <c r="N30" s="5" t="s">
        <v>303</v>
      </c>
      <c r="O30" s="5" t="s">
        <v>305</v>
      </c>
      <c r="P30" s="5" t="str">
        <f t="shared" si="1"/>
        <v>2</v>
      </c>
      <c r="Q30" s="5">
        <f t="shared" si="2"/>
        <v>285</v>
      </c>
    </row>
    <row r="31" s="5" customFormat="1" ht="35" customHeight="1" spans="1:17">
      <c r="A31" s="25">
        <v>24</v>
      </c>
      <c r="B31" s="25" t="s">
        <v>80</v>
      </c>
      <c r="C31" s="25" t="s">
        <v>97</v>
      </c>
      <c r="D31" s="25" t="s">
        <v>98</v>
      </c>
      <c r="E31" s="25" t="s">
        <v>99</v>
      </c>
      <c r="F31" s="27">
        <v>145.6</v>
      </c>
      <c r="G31" s="27">
        <v>291200</v>
      </c>
      <c r="H31" s="27">
        <v>34944</v>
      </c>
      <c r="I31" s="27">
        <v>13977.6</v>
      </c>
      <c r="J31" s="27">
        <v>3494.4</v>
      </c>
      <c r="K31" s="27">
        <v>3494.4</v>
      </c>
      <c r="L31" s="27">
        <v>13977.6</v>
      </c>
      <c r="M31" s="46" t="s">
        <v>100</v>
      </c>
      <c r="N31" s="5" t="s">
        <v>303</v>
      </c>
      <c r="O31" s="5" t="s">
        <v>305</v>
      </c>
      <c r="P31" s="5" t="str">
        <f t="shared" si="1"/>
        <v>2</v>
      </c>
      <c r="Q31" s="5">
        <f t="shared" si="2"/>
        <v>72.8</v>
      </c>
    </row>
    <row r="32" s="5" customFormat="1" ht="35" customHeight="1" spans="1:17">
      <c r="A32" s="25">
        <v>25</v>
      </c>
      <c r="B32" s="25" t="s">
        <v>80</v>
      </c>
      <c r="C32" s="25" t="s">
        <v>84</v>
      </c>
      <c r="D32" s="25" t="s">
        <v>85</v>
      </c>
      <c r="E32" s="25" t="s">
        <v>24</v>
      </c>
      <c r="F32" s="27">
        <v>536</v>
      </c>
      <c r="G32" s="27">
        <v>1072000</v>
      </c>
      <c r="H32" s="27">
        <v>128640</v>
      </c>
      <c r="I32" s="27">
        <v>51456</v>
      </c>
      <c r="J32" s="27">
        <v>12864</v>
      </c>
      <c r="K32" s="27">
        <v>12864</v>
      </c>
      <c r="L32" s="27">
        <v>51456</v>
      </c>
      <c r="M32" s="46" t="s">
        <v>86</v>
      </c>
      <c r="N32" s="5" t="s">
        <v>303</v>
      </c>
      <c r="O32" s="5" t="s">
        <v>305</v>
      </c>
      <c r="P32" s="5" t="str">
        <f t="shared" si="1"/>
        <v>2</v>
      </c>
      <c r="Q32" s="5">
        <f t="shared" si="2"/>
        <v>268</v>
      </c>
    </row>
    <row r="33" s="5" customFormat="1" ht="35" customHeight="1" spans="1:17">
      <c r="A33" s="25">
        <v>26</v>
      </c>
      <c r="B33" s="25" t="s">
        <v>80</v>
      </c>
      <c r="C33" s="25" t="s">
        <v>91</v>
      </c>
      <c r="D33" s="25" t="s">
        <v>92</v>
      </c>
      <c r="E33" s="25" t="s">
        <v>44</v>
      </c>
      <c r="F33" s="27">
        <v>460</v>
      </c>
      <c r="G33" s="27">
        <v>920000</v>
      </c>
      <c r="H33" s="27">
        <v>110400</v>
      </c>
      <c r="I33" s="27">
        <v>44160</v>
      </c>
      <c r="J33" s="27">
        <v>11040</v>
      </c>
      <c r="K33" s="27">
        <v>11040</v>
      </c>
      <c r="L33" s="27">
        <v>44160</v>
      </c>
      <c r="M33" s="46" t="s">
        <v>93</v>
      </c>
      <c r="N33" s="5" t="s">
        <v>303</v>
      </c>
      <c r="O33" s="5" t="s">
        <v>305</v>
      </c>
      <c r="P33" s="5" t="str">
        <f t="shared" si="1"/>
        <v>2</v>
      </c>
      <c r="Q33" s="5">
        <f t="shared" si="2"/>
        <v>230</v>
      </c>
    </row>
    <row r="34" s="5" customFormat="1" ht="35" customHeight="1" spans="1:17">
      <c r="A34" s="25">
        <v>27</v>
      </c>
      <c r="B34" s="25" t="s">
        <v>106</v>
      </c>
      <c r="C34" s="25" t="s">
        <v>107</v>
      </c>
      <c r="D34" s="25" t="s">
        <v>108</v>
      </c>
      <c r="E34" s="25" t="s">
        <v>32</v>
      </c>
      <c r="F34" s="27">
        <v>780</v>
      </c>
      <c r="G34" s="27">
        <v>1560000</v>
      </c>
      <c r="H34" s="27">
        <v>187200</v>
      </c>
      <c r="I34" s="27">
        <v>74880</v>
      </c>
      <c r="J34" s="27">
        <v>18720</v>
      </c>
      <c r="K34" s="27">
        <v>18720</v>
      </c>
      <c r="L34" s="27">
        <v>74880</v>
      </c>
      <c r="M34" s="46" t="s">
        <v>109</v>
      </c>
      <c r="N34" s="5" t="s">
        <v>303</v>
      </c>
      <c r="O34" s="5" t="s">
        <v>305</v>
      </c>
      <c r="P34" s="5" t="str">
        <f t="shared" si="1"/>
        <v>2</v>
      </c>
      <c r="Q34" s="5">
        <f t="shared" si="2"/>
        <v>390</v>
      </c>
    </row>
    <row r="35" s="5" customFormat="1" ht="35" customHeight="1" spans="1:17">
      <c r="A35" s="25">
        <v>28</v>
      </c>
      <c r="B35" s="25" t="s">
        <v>106</v>
      </c>
      <c r="C35" s="25" t="s">
        <v>107</v>
      </c>
      <c r="D35" s="25" t="s">
        <v>110</v>
      </c>
      <c r="E35" s="25" t="s">
        <v>32</v>
      </c>
      <c r="F35" s="27">
        <v>280</v>
      </c>
      <c r="G35" s="27">
        <v>420000</v>
      </c>
      <c r="H35" s="27">
        <v>50400</v>
      </c>
      <c r="I35" s="27">
        <v>20160</v>
      </c>
      <c r="J35" s="27">
        <v>5040</v>
      </c>
      <c r="K35" s="27">
        <v>5040</v>
      </c>
      <c r="L35" s="27">
        <v>20160</v>
      </c>
      <c r="M35" s="46" t="s">
        <v>111</v>
      </c>
      <c r="N35" s="5" t="s">
        <v>303</v>
      </c>
      <c r="O35" s="5" t="s">
        <v>306</v>
      </c>
      <c r="P35" s="5" t="str">
        <f t="shared" si="1"/>
        <v>2</v>
      </c>
      <c r="Q35" s="5">
        <f t="shared" si="2"/>
        <v>140</v>
      </c>
    </row>
    <row r="36" s="5" customFormat="1" ht="35" customHeight="1" spans="1:17">
      <c r="A36" s="25">
        <v>29</v>
      </c>
      <c r="B36" s="25" t="s">
        <v>106</v>
      </c>
      <c r="C36" s="25" t="s">
        <v>107</v>
      </c>
      <c r="D36" s="25" t="s">
        <v>112</v>
      </c>
      <c r="E36" s="25" t="s">
        <v>32</v>
      </c>
      <c r="F36" s="27">
        <v>600</v>
      </c>
      <c r="G36" s="27">
        <v>540000</v>
      </c>
      <c r="H36" s="27">
        <v>64800</v>
      </c>
      <c r="I36" s="27">
        <v>25920</v>
      </c>
      <c r="J36" s="27">
        <v>6480</v>
      </c>
      <c r="K36" s="27">
        <v>6480</v>
      </c>
      <c r="L36" s="27">
        <v>25920</v>
      </c>
      <c r="M36" s="46" t="s">
        <v>113</v>
      </c>
      <c r="N36" s="5" t="s">
        <v>303</v>
      </c>
      <c r="O36" s="5">
        <f>G36/F36</f>
        <v>900</v>
      </c>
      <c r="P36" s="5" t="str">
        <f t="shared" si="1"/>
        <v>2</v>
      </c>
      <c r="Q36" s="5">
        <f t="shared" si="2"/>
        <v>300</v>
      </c>
    </row>
    <row r="37" s="5" customFormat="1" ht="35" customHeight="1" spans="1:17">
      <c r="A37" s="25">
        <v>30</v>
      </c>
      <c r="B37" s="25" t="s">
        <v>106</v>
      </c>
      <c r="C37" s="25" t="s">
        <v>107</v>
      </c>
      <c r="D37" s="25" t="s">
        <v>114</v>
      </c>
      <c r="E37" s="25" t="s">
        <v>32</v>
      </c>
      <c r="F37" s="27">
        <v>386</v>
      </c>
      <c r="G37" s="27">
        <v>772000</v>
      </c>
      <c r="H37" s="27">
        <v>92640</v>
      </c>
      <c r="I37" s="27">
        <v>37056</v>
      </c>
      <c r="J37" s="27">
        <v>9264</v>
      </c>
      <c r="K37" s="27">
        <v>9264</v>
      </c>
      <c r="L37" s="27">
        <v>37056</v>
      </c>
      <c r="M37" s="46" t="s">
        <v>115</v>
      </c>
      <c r="N37" s="5" t="s">
        <v>303</v>
      </c>
      <c r="O37" s="5" t="s">
        <v>305</v>
      </c>
      <c r="P37" s="5" t="str">
        <f t="shared" si="1"/>
        <v>2</v>
      </c>
      <c r="Q37" s="5">
        <f t="shared" si="2"/>
        <v>193</v>
      </c>
    </row>
    <row r="38" s="5" customFormat="1" ht="35" customHeight="1" spans="1:17">
      <c r="A38" s="25">
        <v>31</v>
      </c>
      <c r="B38" s="25" t="s">
        <v>116</v>
      </c>
      <c r="C38" s="25" t="s">
        <v>180</v>
      </c>
      <c r="D38" s="25" t="s">
        <v>181</v>
      </c>
      <c r="E38" s="25" t="s">
        <v>32</v>
      </c>
      <c r="F38" s="27">
        <v>194.6</v>
      </c>
      <c r="G38" s="27">
        <v>389200</v>
      </c>
      <c r="H38" s="27">
        <v>46704</v>
      </c>
      <c r="I38" s="27">
        <v>18681.6</v>
      </c>
      <c r="J38" s="27">
        <v>4670.4</v>
      </c>
      <c r="K38" s="27">
        <v>4670.4</v>
      </c>
      <c r="L38" s="27">
        <v>18681.6</v>
      </c>
      <c r="M38" s="46" t="s">
        <v>182</v>
      </c>
      <c r="N38" s="5" t="s">
        <v>303</v>
      </c>
      <c r="O38" s="5" t="s">
        <v>305</v>
      </c>
      <c r="P38" s="5" t="str">
        <f t="shared" si="1"/>
        <v>2</v>
      </c>
      <c r="Q38" s="5">
        <f t="shared" si="2"/>
        <v>97.3</v>
      </c>
    </row>
    <row r="39" s="5" customFormat="1" ht="35" customHeight="1" spans="1:17">
      <c r="A39" s="25">
        <v>32</v>
      </c>
      <c r="B39" s="25" t="s">
        <v>116</v>
      </c>
      <c r="C39" s="25" t="s">
        <v>189</v>
      </c>
      <c r="D39" s="25" t="s">
        <v>190</v>
      </c>
      <c r="E39" s="25" t="s">
        <v>32</v>
      </c>
      <c r="F39" s="27">
        <v>185.2</v>
      </c>
      <c r="G39" s="27">
        <v>370400</v>
      </c>
      <c r="H39" s="27">
        <v>44448</v>
      </c>
      <c r="I39" s="27">
        <v>17779.2</v>
      </c>
      <c r="J39" s="27">
        <v>4444.8</v>
      </c>
      <c r="K39" s="27">
        <v>4444.8</v>
      </c>
      <c r="L39" s="27">
        <v>17779.2</v>
      </c>
      <c r="M39" s="46" t="s">
        <v>191</v>
      </c>
      <c r="N39" s="5" t="s">
        <v>303</v>
      </c>
      <c r="O39" s="5" t="s">
        <v>305</v>
      </c>
      <c r="P39" s="5" t="str">
        <f t="shared" si="1"/>
        <v>2</v>
      </c>
      <c r="Q39" s="5">
        <f t="shared" si="2"/>
        <v>92.6</v>
      </c>
    </row>
    <row r="40" s="5" customFormat="1" ht="35" customHeight="1" spans="1:17">
      <c r="A40" s="25">
        <v>33</v>
      </c>
      <c r="B40" s="25" t="s">
        <v>116</v>
      </c>
      <c r="C40" s="25" t="s">
        <v>123</v>
      </c>
      <c r="D40" s="25" t="s">
        <v>124</v>
      </c>
      <c r="E40" s="25" t="s">
        <v>24</v>
      </c>
      <c r="F40" s="27">
        <v>160</v>
      </c>
      <c r="G40" s="27">
        <v>320000</v>
      </c>
      <c r="H40" s="27">
        <v>38400</v>
      </c>
      <c r="I40" s="27">
        <v>15360</v>
      </c>
      <c r="J40" s="27">
        <v>3840</v>
      </c>
      <c r="K40" s="27">
        <v>3840</v>
      </c>
      <c r="L40" s="27">
        <v>15360</v>
      </c>
      <c r="M40" s="46" t="s">
        <v>125</v>
      </c>
      <c r="N40" s="5" t="s">
        <v>303</v>
      </c>
      <c r="O40" s="5" t="s">
        <v>305</v>
      </c>
      <c r="P40" s="5" t="str">
        <f t="shared" si="1"/>
        <v>2</v>
      </c>
      <c r="Q40" s="5">
        <f t="shared" si="2"/>
        <v>80</v>
      </c>
    </row>
    <row r="41" s="5" customFormat="1" ht="35" customHeight="1" spans="1:17">
      <c r="A41" s="25">
        <v>34</v>
      </c>
      <c r="B41" s="25" t="s">
        <v>116</v>
      </c>
      <c r="C41" s="25" t="s">
        <v>123</v>
      </c>
      <c r="D41" s="25" t="s">
        <v>159</v>
      </c>
      <c r="E41" s="25" t="s">
        <v>32</v>
      </c>
      <c r="F41" s="27">
        <v>164</v>
      </c>
      <c r="G41" s="27">
        <v>328000</v>
      </c>
      <c r="H41" s="27">
        <v>39360</v>
      </c>
      <c r="I41" s="27">
        <v>15744</v>
      </c>
      <c r="J41" s="27">
        <v>3936</v>
      </c>
      <c r="K41" s="27">
        <v>3936</v>
      </c>
      <c r="L41" s="27">
        <v>15744</v>
      </c>
      <c r="M41" s="46" t="s">
        <v>160</v>
      </c>
      <c r="N41" s="5" t="s">
        <v>303</v>
      </c>
      <c r="O41" s="5" t="s">
        <v>305</v>
      </c>
      <c r="P41" s="5" t="str">
        <f t="shared" si="1"/>
        <v>2</v>
      </c>
      <c r="Q41" s="5">
        <f t="shared" si="2"/>
        <v>82</v>
      </c>
    </row>
    <row r="42" s="5" customFormat="1" ht="35" customHeight="1" spans="1:17">
      <c r="A42" s="25">
        <v>35</v>
      </c>
      <c r="B42" s="25" t="s">
        <v>116</v>
      </c>
      <c r="C42" s="25" t="s">
        <v>177</v>
      </c>
      <c r="D42" s="25" t="s">
        <v>178</v>
      </c>
      <c r="E42" s="25" t="s">
        <v>32</v>
      </c>
      <c r="F42" s="27">
        <v>168.6</v>
      </c>
      <c r="G42" s="27">
        <v>337200</v>
      </c>
      <c r="H42" s="27">
        <v>40464</v>
      </c>
      <c r="I42" s="27">
        <v>16185.6</v>
      </c>
      <c r="J42" s="27">
        <v>4046.4</v>
      </c>
      <c r="K42" s="27">
        <v>4046.4</v>
      </c>
      <c r="L42" s="27">
        <v>16185.6</v>
      </c>
      <c r="M42" s="46" t="s">
        <v>179</v>
      </c>
      <c r="N42" s="5" t="s">
        <v>303</v>
      </c>
      <c r="O42" s="5" t="s">
        <v>305</v>
      </c>
      <c r="P42" s="5" t="str">
        <f t="shared" si="1"/>
        <v>2</v>
      </c>
      <c r="Q42" s="5">
        <f t="shared" si="2"/>
        <v>84.3</v>
      </c>
    </row>
    <row r="43" s="5" customFormat="1" ht="35" customHeight="1" spans="1:17">
      <c r="A43" s="25">
        <v>36</v>
      </c>
      <c r="B43" s="25" t="s">
        <v>116</v>
      </c>
      <c r="C43" s="25" t="s">
        <v>208</v>
      </c>
      <c r="D43" s="25" t="s">
        <v>209</v>
      </c>
      <c r="E43" s="25" t="s">
        <v>32</v>
      </c>
      <c r="F43" s="27">
        <v>192.6</v>
      </c>
      <c r="G43" s="27">
        <v>385200</v>
      </c>
      <c r="H43" s="27">
        <v>46224</v>
      </c>
      <c r="I43" s="27">
        <v>18489.6</v>
      </c>
      <c r="J43" s="27">
        <v>4622.4</v>
      </c>
      <c r="K43" s="27">
        <v>4622.4</v>
      </c>
      <c r="L43" s="27">
        <v>18489.6</v>
      </c>
      <c r="M43" s="46" t="s">
        <v>210</v>
      </c>
      <c r="N43" s="5" t="s">
        <v>303</v>
      </c>
      <c r="O43" s="5" t="s">
        <v>305</v>
      </c>
      <c r="P43" s="5" t="str">
        <f t="shared" si="1"/>
        <v>2</v>
      </c>
      <c r="Q43" s="5">
        <f t="shared" si="2"/>
        <v>96.3</v>
      </c>
    </row>
    <row r="44" s="5" customFormat="1" ht="35" customHeight="1" spans="1:17">
      <c r="A44" s="25">
        <v>37</v>
      </c>
      <c r="B44" s="25" t="s">
        <v>116</v>
      </c>
      <c r="C44" s="25" t="s">
        <v>138</v>
      </c>
      <c r="D44" s="25" t="s">
        <v>139</v>
      </c>
      <c r="E44" s="25" t="s">
        <v>140</v>
      </c>
      <c r="F44" s="27">
        <v>150</v>
      </c>
      <c r="G44" s="27">
        <v>300000</v>
      </c>
      <c r="H44" s="27">
        <v>36000</v>
      </c>
      <c r="I44" s="27">
        <v>14400</v>
      </c>
      <c r="J44" s="27">
        <v>3600</v>
      </c>
      <c r="K44" s="27">
        <v>3600</v>
      </c>
      <c r="L44" s="27">
        <v>14400</v>
      </c>
      <c r="M44" s="46" t="s">
        <v>141</v>
      </c>
      <c r="N44" s="5" t="s">
        <v>303</v>
      </c>
      <c r="O44" s="5" t="s">
        <v>305</v>
      </c>
      <c r="P44" s="5" t="str">
        <f t="shared" si="1"/>
        <v>2</v>
      </c>
      <c r="Q44" s="5">
        <f t="shared" si="2"/>
        <v>75</v>
      </c>
    </row>
    <row r="45" s="5" customFormat="1" ht="35" customHeight="1" spans="1:17">
      <c r="A45" s="25">
        <v>38</v>
      </c>
      <c r="B45" s="25" t="s">
        <v>116</v>
      </c>
      <c r="C45" s="25" t="s">
        <v>138</v>
      </c>
      <c r="D45" s="25" t="s">
        <v>161</v>
      </c>
      <c r="E45" s="25" t="s">
        <v>32</v>
      </c>
      <c r="F45" s="27">
        <v>146</v>
      </c>
      <c r="G45" s="27">
        <v>292000</v>
      </c>
      <c r="H45" s="27">
        <v>35040</v>
      </c>
      <c r="I45" s="27">
        <v>14016</v>
      </c>
      <c r="J45" s="27">
        <v>3504</v>
      </c>
      <c r="K45" s="27">
        <v>3504</v>
      </c>
      <c r="L45" s="27">
        <v>14016</v>
      </c>
      <c r="M45" s="46" t="s">
        <v>162</v>
      </c>
      <c r="N45" s="5" t="s">
        <v>303</v>
      </c>
      <c r="O45" s="5" t="s">
        <v>305</v>
      </c>
      <c r="P45" s="5" t="str">
        <f t="shared" si="1"/>
        <v>2</v>
      </c>
      <c r="Q45" s="5">
        <f t="shared" si="2"/>
        <v>73</v>
      </c>
    </row>
    <row r="46" s="5" customFormat="1" ht="35" customHeight="1" spans="1:19">
      <c r="A46" s="25">
        <v>39</v>
      </c>
      <c r="B46" s="25" t="s">
        <v>116</v>
      </c>
      <c r="C46" s="25" t="s">
        <v>168</v>
      </c>
      <c r="D46" s="25" t="s">
        <v>169</v>
      </c>
      <c r="E46" s="25" t="s">
        <v>32</v>
      </c>
      <c r="F46" s="27">
        <v>165.4</v>
      </c>
      <c r="G46" s="27">
        <v>330800</v>
      </c>
      <c r="H46" s="27">
        <v>39696</v>
      </c>
      <c r="I46" s="27">
        <v>15878.4</v>
      </c>
      <c r="J46" s="27">
        <v>3969.6</v>
      </c>
      <c r="K46" s="27">
        <v>3969.6</v>
      </c>
      <c r="L46" s="27">
        <v>15878.4</v>
      </c>
      <c r="M46" s="46" t="s">
        <v>307</v>
      </c>
      <c r="N46" s="5" t="s">
        <v>303</v>
      </c>
      <c r="O46" s="5" t="s">
        <v>305</v>
      </c>
      <c r="P46" s="5" t="str">
        <f t="shared" si="1"/>
        <v>2</v>
      </c>
      <c r="Q46" s="5">
        <f t="shared" si="2"/>
        <v>82.7</v>
      </c>
      <c r="S46" s="5" t="str">
        <f t="shared" ref="S46:S99" si="3">O46&amp;Q46&amp;"亩"&amp;"("&amp;N46&amp;F46&amp;"亩"&amp;")"</f>
        <v>露地果菜82.7亩(2茬165.4亩)</v>
      </c>
    </row>
    <row r="47" s="5" customFormat="1" ht="35" customHeight="1" spans="1:19">
      <c r="A47" s="25">
        <v>40</v>
      </c>
      <c r="B47" s="25" t="s">
        <v>116</v>
      </c>
      <c r="C47" s="25" t="s">
        <v>129</v>
      </c>
      <c r="D47" s="25" t="s">
        <v>130</v>
      </c>
      <c r="E47" s="25" t="s">
        <v>24</v>
      </c>
      <c r="F47" s="27">
        <v>168</v>
      </c>
      <c r="G47" s="27">
        <v>336000</v>
      </c>
      <c r="H47" s="27">
        <v>40320</v>
      </c>
      <c r="I47" s="27">
        <v>16128</v>
      </c>
      <c r="J47" s="27">
        <v>4032</v>
      </c>
      <c r="K47" s="27">
        <v>4032</v>
      </c>
      <c r="L47" s="27">
        <v>16128</v>
      </c>
      <c r="M47" s="46" t="s">
        <v>308</v>
      </c>
      <c r="N47" s="5" t="s">
        <v>303</v>
      </c>
      <c r="O47" s="5" t="s">
        <v>305</v>
      </c>
      <c r="P47" s="5" t="str">
        <f t="shared" si="1"/>
        <v>2</v>
      </c>
      <c r="Q47" s="5">
        <f t="shared" si="2"/>
        <v>84</v>
      </c>
      <c r="S47" s="5" t="str">
        <f t="shared" si="3"/>
        <v>露地果菜84亩(2茬168亩)</v>
      </c>
    </row>
    <row r="48" s="5" customFormat="1" ht="35" customHeight="1" spans="1:19">
      <c r="A48" s="25">
        <v>41</v>
      </c>
      <c r="B48" s="25" t="s">
        <v>116</v>
      </c>
      <c r="C48" s="25" t="s">
        <v>211</v>
      </c>
      <c r="D48" s="25" t="s">
        <v>212</v>
      </c>
      <c r="E48" s="25" t="s">
        <v>32</v>
      </c>
      <c r="F48" s="27">
        <v>213</v>
      </c>
      <c r="G48" s="27">
        <v>426000</v>
      </c>
      <c r="H48" s="27">
        <v>51120</v>
      </c>
      <c r="I48" s="27">
        <v>20448</v>
      </c>
      <c r="J48" s="27">
        <v>5112</v>
      </c>
      <c r="K48" s="27">
        <v>5112</v>
      </c>
      <c r="L48" s="27">
        <v>20448</v>
      </c>
      <c r="M48" s="46" t="s">
        <v>307</v>
      </c>
      <c r="N48" s="5" t="s">
        <v>303</v>
      </c>
      <c r="O48" s="5" t="s">
        <v>305</v>
      </c>
      <c r="P48" s="5" t="str">
        <f t="shared" si="1"/>
        <v>2</v>
      </c>
      <c r="Q48" s="5">
        <f t="shared" si="2"/>
        <v>106.5</v>
      </c>
      <c r="S48" s="5" t="str">
        <f t="shared" si="3"/>
        <v>露地果菜106.5亩(2茬213亩)</v>
      </c>
    </row>
    <row r="49" s="5" customFormat="1" ht="35" customHeight="1" spans="1:19">
      <c r="A49" s="25">
        <v>42</v>
      </c>
      <c r="B49" s="25" t="s">
        <v>116</v>
      </c>
      <c r="C49" s="25" t="s">
        <v>194</v>
      </c>
      <c r="D49" s="25" t="s">
        <v>195</v>
      </c>
      <c r="E49" s="25" t="s">
        <v>32</v>
      </c>
      <c r="F49" s="27">
        <v>170.6</v>
      </c>
      <c r="G49" s="27">
        <v>341200</v>
      </c>
      <c r="H49" s="27">
        <v>40944</v>
      </c>
      <c r="I49" s="27">
        <v>16377.6</v>
      </c>
      <c r="J49" s="27">
        <v>4094.4</v>
      </c>
      <c r="K49" s="27">
        <v>4094.4</v>
      </c>
      <c r="L49" s="27">
        <v>16377.6</v>
      </c>
      <c r="M49" s="46" t="s">
        <v>307</v>
      </c>
      <c r="N49" s="5" t="s">
        <v>303</v>
      </c>
      <c r="O49" s="5" t="s">
        <v>305</v>
      </c>
      <c r="P49" s="5" t="str">
        <f t="shared" si="1"/>
        <v>2</v>
      </c>
      <c r="Q49" s="5">
        <f t="shared" si="2"/>
        <v>85.3</v>
      </c>
      <c r="S49" s="5" t="str">
        <f t="shared" si="3"/>
        <v>露地果菜85.3亩(2茬170.6亩)</v>
      </c>
    </row>
    <row r="50" s="5" customFormat="1" ht="35" customHeight="1" spans="1:19">
      <c r="A50" s="25">
        <v>43</v>
      </c>
      <c r="B50" s="25" t="s">
        <v>116</v>
      </c>
      <c r="C50" s="25" t="s">
        <v>174</v>
      </c>
      <c r="D50" s="25" t="s">
        <v>175</v>
      </c>
      <c r="E50" s="25" t="s">
        <v>32</v>
      </c>
      <c r="F50" s="27">
        <v>148</v>
      </c>
      <c r="G50" s="27">
        <v>296000</v>
      </c>
      <c r="H50" s="27">
        <v>35520</v>
      </c>
      <c r="I50" s="27">
        <v>14208</v>
      </c>
      <c r="J50" s="27">
        <v>3552</v>
      </c>
      <c r="K50" s="27">
        <v>3552</v>
      </c>
      <c r="L50" s="27">
        <v>14208</v>
      </c>
      <c r="M50" s="46" t="s">
        <v>309</v>
      </c>
      <c r="N50" s="5" t="s">
        <v>303</v>
      </c>
      <c r="O50" s="5" t="s">
        <v>305</v>
      </c>
      <c r="P50" s="5" t="str">
        <f t="shared" si="1"/>
        <v>2</v>
      </c>
      <c r="Q50" s="5">
        <f t="shared" si="2"/>
        <v>74</v>
      </c>
      <c r="S50" s="5" t="str">
        <f t="shared" si="3"/>
        <v>露地果菜74亩(2茬148亩)</v>
      </c>
    </row>
    <row r="51" s="5" customFormat="1" ht="35" customHeight="1" spans="1:19">
      <c r="A51" s="25">
        <v>44</v>
      </c>
      <c r="B51" s="25" t="s">
        <v>116</v>
      </c>
      <c r="C51" s="25" t="s">
        <v>153</v>
      </c>
      <c r="D51" s="25" t="s">
        <v>154</v>
      </c>
      <c r="E51" s="25" t="s">
        <v>140</v>
      </c>
      <c r="F51" s="27">
        <v>172</v>
      </c>
      <c r="G51" s="27">
        <v>344000</v>
      </c>
      <c r="H51" s="27">
        <v>41280</v>
      </c>
      <c r="I51" s="27">
        <v>16512</v>
      </c>
      <c r="J51" s="27">
        <v>4128</v>
      </c>
      <c r="K51" s="27">
        <v>4128</v>
      </c>
      <c r="L51" s="27">
        <v>16512</v>
      </c>
      <c r="M51" s="46" t="s">
        <v>307</v>
      </c>
      <c r="N51" s="5" t="s">
        <v>303</v>
      </c>
      <c r="O51" s="5" t="s">
        <v>305</v>
      </c>
      <c r="P51" s="5" t="str">
        <f t="shared" si="1"/>
        <v>2</v>
      </c>
      <c r="Q51" s="5">
        <f t="shared" si="2"/>
        <v>86</v>
      </c>
      <c r="S51" s="5" t="str">
        <f t="shared" si="3"/>
        <v>露地果菜86亩(2茬172亩)</v>
      </c>
    </row>
    <row r="52" s="5" customFormat="1" ht="35" customHeight="1" spans="1:19">
      <c r="A52" s="25">
        <v>45</v>
      </c>
      <c r="B52" s="25" t="s">
        <v>116</v>
      </c>
      <c r="C52" s="25" t="s">
        <v>165</v>
      </c>
      <c r="D52" s="25" t="s">
        <v>166</v>
      </c>
      <c r="E52" s="25" t="s">
        <v>32</v>
      </c>
      <c r="F52" s="27">
        <v>168</v>
      </c>
      <c r="G52" s="27">
        <v>336000</v>
      </c>
      <c r="H52" s="27">
        <v>40320</v>
      </c>
      <c r="I52" s="27">
        <v>16128</v>
      </c>
      <c r="J52" s="27">
        <v>4032</v>
      </c>
      <c r="K52" s="27">
        <v>4032</v>
      </c>
      <c r="L52" s="27">
        <v>16128</v>
      </c>
      <c r="M52" s="46" t="s">
        <v>310</v>
      </c>
      <c r="N52" s="5" t="s">
        <v>303</v>
      </c>
      <c r="O52" s="5" t="s">
        <v>305</v>
      </c>
      <c r="P52" s="5" t="str">
        <f t="shared" si="1"/>
        <v>2</v>
      </c>
      <c r="Q52" s="5">
        <f t="shared" si="2"/>
        <v>84</v>
      </c>
      <c r="S52" s="5" t="str">
        <f t="shared" si="3"/>
        <v>露地果菜84亩(2茬168亩)</v>
      </c>
    </row>
    <row r="53" s="5" customFormat="1" ht="35" customHeight="1" spans="1:19">
      <c r="A53" s="25">
        <v>46</v>
      </c>
      <c r="B53" s="25" t="s">
        <v>116</v>
      </c>
      <c r="C53" s="25" t="s">
        <v>135</v>
      </c>
      <c r="D53" s="25" t="s">
        <v>136</v>
      </c>
      <c r="E53" s="25" t="s">
        <v>24</v>
      </c>
      <c r="F53" s="27">
        <v>156</v>
      </c>
      <c r="G53" s="27">
        <v>312000</v>
      </c>
      <c r="H53" s="27">
        <v>37440</v>
      </c>
      <c r="I53" s="27">
        <v>14976</v>
      </c>
      <c r="J53" s="27">
        <v>3744</v>
      </c>
      <c r="K53" s="27">
        <v>3744</v>
      </c>
      <c r="L53" s="27">
        <v>14976</v>
      </c>
      <c r="M53" s="46" t="s">
        <v>311</v>
      </c>
      <c r="N53" s="5" t="s">
        <v>303</v>
      </c>
      <c r="O53" s="5" t="s">
        <v>305</v>
      </c>
      <c r="P53" s="5" t="str">
        <f t="shared" si="1"/>
        <v>2</v>
      </c>
      <c r="Q53" s="5">
        <f t="shared" si="2"/>
        <v>78</v>
      </c>
      <c r="S53" s="5" t="str">
        <f t="shared" si="3"/>
        <v>露地果菜78亩(2茬156亩)</v>
      </c>
    </row>
    <row r="54" s="5" customFormat="1" ht="35" customHeight="1" spans="1:19">
      <c r="A54" s="25">
        <v>47</v>
      </c>
      <c r="B54" s="25" t="s">
        <v>116</v>
      </c>
      <c r="C54" s="25" t="s">
        <v>142</v>
      </c>
      <c r="D54" s="25" t="s">
        <v>143</v>
      </c>
      <c r="E54" s="25" t="s">
        <v>140</v>
      </c>
      <c r="F54" s="27">
        <v>176</v>
      </c>
      <c r="G54" s="27">
        <v>352000</v>
      </c>
      <c r="H54" s="27">
        <v>42240</v>
      </c>
      <c r="I54" s="27">
        <v>16896</v>
      </c>
      <c r="J54" s="27">
        <v>4224</v>
      </c>
      <c r="K54" s="27">
        <v>4224</v>
      </c>
      <c r="L54" s="27">
        <v>16896</v>
      </c>
      <c r="M54" s="46" t="s">
        <v>312</v>
      </c>
      <c r="N54" s="5" t="s">
        <v>303</v>
      </c>
      <c r="O54" s="5" t="s">
        <v>305</v>
      </c>
      <c r="P54" s="5" t="str">
        <f t="shared" si="1"/>
        <v>2</v>
      </c>
      <c r="Q54" s="5">
        <f t="shared" si="2"/>
        <v>88</v>
      </c>
      <c r="S54" s="5" t="str">
        <f t="shared" si="3"/>
        <v>露地果菜88亩(2茬176亩)</v>
      </c>
    </row>
    <row r="55" s="5" customFormat="1" ht="35" customHeight="1" spans="1:19">
      <c r="A55" s="25">
        <v>48</v>
      </c>
      <c r="B55" s="25" t="s">
        <v>116</v>
      </c>
      <c r="C55" s="25" t="s">
        <v>142</v>
      </c>
      <c r="D55" s="25" t="s">
        <v>192</v>
      </c>
      <c r="E55" s="25" t="s">
        <v>32</v>
      </c>
      <c r="F55" s="27">
        <v>196.4</v>
      </c>
      <c r="G55" s="27">
        <v>392800</v>
      </c>
      <c r="H55" s="27">
        <v>47136</v>
      </c>
      <c r="I55" s="27">
        <v>18854.4</v>
      </c>
      <c r="J55" s="27">
        <v>4713.6</v>
      </c>
      <c r="K55" s="27">
        <v>4713.6</v>
      </c>
      <c r="L55" s="27">
        <v>18854.4</v>
      </c>
      <c r="M55" s="46" t="s">
        <v>310</v>
      </c>
      <c r="N55" s="5" t="s">
        <v>303</v>
      </c>
      <c r="O55" s="5" t="s">
        <v>305</v>
      </c>
      <c r="P55" s="5" t="str">
        <f t="shared" si="1"/>
        <v>2</v>
      </c>
      <c r="Q55" s="5">
        <f t="shared" si="2"/>
        <v>98.2</v>
      </c>
      <c r="S55" s="5" t="str">
        <f t="shared" si="3"/>
        <v>露地果菜98.2亩(2茬196.4亩)</v>
      </c>
    </row>
    <row r="56" s="5" customFormat="1" ht="35" customHeight="1" spans="1:19">
      <c r="A56" s="25">
        <v>49</v>
      </c>
      <c r="B56" s="25" t="s">
        <v>116</v>
      </c>
      <c r="C56" s="25" t="s">
        <v>186</v>
      </c>
      <c r="D56" s="25" t="s">
        <v>187</v>
      </c>
      <c r="E56" s="25" t="s">
        <v>32</v>
      </c>
      <c r="F56" s="27">
        <v>175.2</v>
      </c>
      <c r="G56" s="27">
        <v>350400</v>
      </c>
      <c r="H56" s="27">
        <v>42048</v>
      </c>
      <c r="I56" s="27">
        <v>16819.2</v>
      </c>
      <c r="J56" s="27">
        <v>4204.8</v>
      </c>
      <c r="K56" s="27">
        <v>4204.8</v>
      </c>
      <c r="L56" s="27">
        <v>16819.2</v>
      </c>
      <c r="M56" s="46" t="s">
        <v>307</v>
      </c>
      <c r="N56" s="5" t="s">
        <v>303</v>
      </c>
      <c r="O56" s="5" t="s">
        <v>305</v>
      </c>
      <c r="P56" s="5" t="str">
        <f t="shared" si="1"/>
        <v>2</v>
      </c>
      <c r="Q56" s="5">
        <f t="shared" si="2"/>
        <v>87.6</v>
      </c>
      <c r="S56" s="5" t="str">
        <f t="shared" si="3"/>
        <v>露地果菜87.6亩(2茬175.2亩)</v>
      </c>
    </row>
    <row r="57" s="5" customFormat="1" ht="35" customHeight="1" spans="1:19">
      <c r="A57" s="25">
        <v>50</v>
      </c>
      <c r="B57" s="25" t="s">
        <v>116</v>
      </c>
      <c r="C57" s="25" t="s">
        <v>117</v>
      </c>
      <c r="D57" s="25" t="s">
        <v>118</v>
      </c>
      <c r="E57" s="25" t="s">
        <v>24</v>
      </c>
      <c r="F57" s="27">
        <v>152</v>
      </c>
      <c r="G57" s="27">
        <v>304000</v>
      </c>
      <c r="H57" s="27">
        <v>36480</v>
      </c>
      <c r="I57" s="27">
        <v>14592</v>
      </c>
      <c r="J57" s="27">
        <v>3648</v>
      </c>
      <c r="K57" s="27">
        <v>3648</v>
      </c>
      <c r="L57" s="27">
        <v>14592</v>
      </c>
      <c r="M57" s="46" t="s">
        <v>307</v>
      </c>
      <c r="N57" s="5" t="s">
        <v>303</v>
      </c>
      <c r="O57" s="5" t="s">
        <v>305</v>
      </c>
      <c r="P57" s="5" t="str">
        <f t="shared" si="1"/>
        <v>2</v>
      </c>
      <c r="Q57" s="5">
        <f t="shared" si="2"/>
        <v>76</v>
      </c>
      <c r="S57" s="5" t="str">
        <f t="shared" si="3"/>
        <v>露地果菜76亩(2茬152亩)</v>
      </c>
    </row>
    <row r="58" s="5" customFormat="1" ht="35" customHeight="1" spans="1:19">
      <c r="A58" s="25">
        <v>51</v>
      </c>
      <c r="B58" s="25" t="s">
        <v>116</v>
      </c>
      <c r="C58" s="25" t="s">
        <v>132</v>
      </c>
      <c r="D58" s="25" t="s">
        <v>133</v>
      </c>
      <c r="E58" s="25" t="s">
        <v>24</v>
      </c>
      <c r="F58" s="27">
        <v>166</v>
      </c>
      <c r="G58" s="27">
        <v>332000</v>
      </c>
      <c r="H58" s="27">
        <v>39840</v>
      </c>
      <c r="I58" s="27">
        <v>15936</v>
      </c>
      <c r="J58" s="27">
        <v>3984</v>
      </c>
      <c r="K58" s="27">
        <v>3984</v>
      </c>
      <c r="L58" s="27">
        <v>15936</v>
      </c>
      <c r="M58" s="46" t="s">
        <v>310</v>
      </c>
      <c r="N58" s="5" t="s">
        <v>303</v>
      </c>
      <c r="O58" s="5" t="s">
        <v>305</v>
      </c>
      <c r="P58" s="5" t="str">
        <f t="shared" si="1"/>
        <v>2</v>
      </c>
      <c r="Q58" s="5">
        <f t="shared" si="2"/>
        <v>83</v>
      </c>
      <c r="S58" s="5" t="str">
        <f t="shared" si="3"/>
        <v>露地果菜83亩(2茬166亩)</v>
      </c>
    </row>
    <row r="59" s="5" customFormat="1" ht="35" customHeight="1" spans="1:19">
      <c r="A59" s="25">
        <v>52</v>
      </c>
      <c r="B59" s="25" t="s">
        <v>116</v>
      </c>
      <c r="C59" s="25" t="s">
        <v>171</v>
      </c>
      <c r="D59" s="25" t="s">
        <v>172</v>
      </c>
      <c r="E59" s="25" t="s">
        <v>32</v>
      </c>
      <c r="F59" s="27">
        <v>192.4</v>
      </c>
      <c r="G59" s="27">
        <v>384800</v>
      </c>
      <c r="H59" s="27">
        <v>46176</v>
      </c>
      <c r="I59" s="27">
        <v>18470.4</v>
      </c>
      <c r="J59" s="27">
        <v>4617.6</v>
      </c>
      <c r="K59" s="27">
        <v>4617.6</v>
      </c>
      <c r="L59" s="27">
        <v>18470.4</v>
      </c>
      <c r="M59" s="46" t="s">
        <v>307</v>
      </c>
      <c r="N59" s="5" t="s">
        <v>303</v>
      </c>
      <c r="O59" s="5" t="s">
        <v>305</v>
      </c>
      <c r="P59" s="5" t="str">
        <f t="shared" si="1"/>
        <v>2</v>
      </c>
      <c r="Q59" s="5">
        <f t="shared" si="2"/>
        <v>96.2</v>
      </c>
      <c r="S59" s="5" t="str">
        <f t="shared" si="3"/>
        <v>露地果菜96.2亩(2茬192.4亩)</v>
      </c>
    </row>
    <row r="60" s="5" customFormat="1" ht="35" customHeight="1" spans="1:19">
      <c r="A60" s="25">
        <v>53</v>
      </c>
      <c r="B60" s="25" t="s">
        <v>116</v>
      </c>
      <c r="C60" s="25" t="s">
        <v>145</v>
      </c>
      <c r="D60" s="25" t="s">
        <v>146</v>
      </c>
      <c r="E60" s="25" t="s">
        <v>140</v>
      </c>
      <c r="F60" s="27">
        <v>152</v>
      </c>
      <c r="G60" s="27">
        <v>304000</v>
      </c>
      <c r="H60" s="27">
        <v>36480</v>
      </c>
      <c r="I60" s="27">
        <v>14592</v>
      </c>
      <c r="J60" s="27">
        <v>3648</v>
      </c>
      <c r="K60" s="27">
        <v>3648</v>
      </c>
      <c r="L60" s="27">
        <v>14592</v>
      </c>
      <c r="M60" s="46" t="s">
        <v>307</v>
      </c>
      <c r="N60" s="5" t="s">
        <v>303</v>
      </c>
      <c r="O60" s="5" t="s">
        <v>305</v>
      </c>
      <c r="P60" s="5" t="str">
        <f t="shared" si="1"/>
        <v>2</v>
      </c>
      <c r="Q60" s="5">
        <f t="shared" si="2"/>
        <v>76</v>
      </c>
      <c r="S60" s="5" t="str">
        <f t="shared" si="3"/>
        <v>露地果菜76亩(2茬152亩)</v>
      </c>
    </row>
    <row r="61" s="5" customFormat="1" ht="35" customHeight="1" spans="1:19">
      <c r="A61" s="25">
        <v>54</v>
      </c>
      <c r="B61" s="25" t="s">
        <v>116</v>
      </c>
      <c r="C61" s="25" t="s">
        <v>145</v>
      </c>
      <c r="D61" s="25" t="s">
        <v>197</v>
      </c>
      <c r="E61" s="25" t="s">
        <v>32</v>
      </c>
      <c r="F61" s="27">
        <v>232.6</v>
      </c>
      <c r="G61" s="27">
        <v>465200</v>
      </c>
      <c r="H61" s="27">
        <v>55824</v>
      </c>
      <c r="I61" s="27">
        <v>22329.6</v>
      </c>
      <c r="J61" s="27">
        <v>5582.4</v>
      </c>
      <c r="K61" s="27">
        <v>5582.4</v>
      </c>
      <c r="L61" s="27">
        <v>22329.6</v>
      </c>
      <c r="M61" s="46" t="s">
        <v>307</v>
      </c>
      <c r="N61" s="5" t="s">
        <v>303</v>
      </c>
      <c r="O61" s="5" t="s">
        <v>305</v>
      </c>
      <c r="P61" s="5" t="str">
        <f t="shared" si="1"/>
        <v>2</v>
      </c>
      <c r="Q61" s="5">
        <f t="shared" si="2"/>
        <v>116.3</v>
      </c>
      <c r="S61" s="5" t="str">
        <f t="shared" si="3"/>
        <v>露地果菜116.3亩(2茬232.6亩)</v>
      </c>
    </row>
    <row r="62" s="5" customFormat="1" ht="35" customHeight="1" spans="1:19">
      <c r="A62" s="25">
        <v>55</v>
      </c>
      <c r="B62" s="25" t="s">
        <v>116</v>
      </c>
      <c r="C62" s="25" t="s">
        <v>202</v>
      </c>
      <c r="D62" s="25" t="s">
        <v>203</v>
      </c>
      <c r="E62" s="25" t="s">
        <v>32</v>
      </c>
      <c r="F62" s="27">
        <v>169.4</v>
      </c>
      <c r="G62" s="27">
        <v>338800</v>
      </c>
      <c r="H62" s="27">
        <v>40656</v>
      </c>
      <c r="I62" s="27">
        <v>16262.4</v>
      </c>
      <c r="J62" s="27">
        <v>4065.6</v>
      </c>
      <c r="K62" s="27">
        <v>4065.6</v>
      </c>
      <c r="L62" s="27">
        <v>16262.4</v>
      </c>
      <c r="M62" s="46" t="s">
        <v>307</v>
      </c>
      <c r="N62" s="5" t="s">
        <v>303</v>
      </c>
      <c r="O62" s="5" t="s">
        <v>305</v>
      </c>
      <c r="P62" s="5" t="str">
        <f t="shared" si="1"/>
        <v>2</v>
      </c>
      <c r="Q62" s="5">
        <f t="shared" si="2"/>
        <v>84.7</v>
      </c>
      <c r="S62" s="5" t="str">
        <f t="shared" si="3"/>
        <v>露地果菜84.7亩(2茬169.4亩)</v>
      </c>
    </row>
    <row r="63" s="5" customFormat="1" ht="35" customHeight="1" spans="1:19">
      <c r="A63" s="25">
        <v>56</v>
      </c>
      <c r="B63" s="25" t="s">
        <v>116</v>
      </c>
      <c r="C63" s="25" t="s">
        <v>199</v>
      </c>
      <c r="D63" s="25" t="s">
        <v>200</v>
      </c>
      <c r="E63" s="25" t="s">
        <v>32</v>
      </c>
      <c r="F63" s="27">
        <v>157.4</v>
      </c>
      <c r="G63" s="27">
        <v>314800</v>
      </c>
      <c r="H63" s="27">
        <v>37776</v>
      </c>
      <c r="I63" s="27">
        <v>15110.4</v>
      </c>
      <c r="J63" s="27">
        <v>3777.6</v>
      </c>
      <c r="K63" s="27">
        <v>3777.6</v>
      </c>
      <c r="L63" s="27">
        <v>15110.4</v>
      </c>
      <c r="M63" s="46" t="s">
        <v>310</v>
      </c>
      <c r="N63" s="5" t="s">
        <v>303</v>
      </c>
      <c r="O63" s="5" t="s">
        <v>305</v>
      </c>
      <c r="P63" s="5" t="str">
        <f t="shared" si="1"/>
        <v>2</v>
      </c>
      <c r="Q63" s="5">
        <f t="shared" si="2"/>
        <v>78.7</v>
      </c>
      <c r="S63" s="5" t="str">
        <f t="shared" si="3"/>
        <v>露地果菜78.7亩(2茬157.4亩)</v>
      </c>
    </row>
    <row r="64" s="5" customFormat="1" ht="35" customHeight="1" spans="1:19">
      <c r="A64" s="25">
        <v>57</v>
      </c>
      <c r="B64" s="25" t="s">
        <v>116</v>
      </c>
      <c r="C64" s="25" t="s">
        <v>126</v>
      </c>
      <c r="D64" s="25" t="s">
        <v>127</v>
      </c>
      <c r="E64" s="25" t="s">
        <v>24</v>
      </c>
      <c r="F64" s="27">
        <v>184</v>
      </c>
      <c r="G64" s="27">
        <v>368000</v>
      </c>
      <c r="H64" s="27">
        <v>44160</v>
      </c>
      <c r="I64" s="27">
        <v>17664</v>
      </c>
      <c r="J64" s="27">
        <v>4416</v>
      </c>
      <c r="K64" s="27">
        <v>4416</v>
      </c>
      <c r="L64" s="27">
        <v>17664</v>
      </c>
      <c r="M64" s="46" t="s">
        <v>313</v>
      </c>
      <c r="N64" s="5" t="s">
        <v>303</v>
      </c>
      <c r="O64" s="5" t="s">
        <v>305</v>
      </c>
      <c r="P64" s="5" t="str">
        <f t="shared" si="1"/>
        <v>2</v>
      </c>
      <c r="Q64" s="5">
        <f t="shared" si="2"/>
        <v>92</v>
      </c>
      <c r="S64" s="5" t="str">
        <f t="shared" si="3"/>
        <v>露地果菜92亩(2茬184亩)</v>
      </c>
    </row>
    <row r="65" s="5" customFormat="1" ht="35" customHeight="1" spans="1:19">
      <c r="A65" s="25">
        <v>58</v>
      </c>
      <c r="B65" s="25" t="s">
        <v>116</v>
      </c>
      <c r="C65" s="25" t="s">
        <v>147</v>
      </c>
      <c r="D65" s="25" t="s">
        <v>148</v>
      </c>
      <c r="E65" s="25" t="s">
        <v>140</v>
      </c>
      <c r="F65" s="27">
        <v>184</v>
      </c>
      <c r="G65" s="27">
        <v>368000</v>
      </c>
      <c r="H65" s="27">
        <v>44160</v>
      </c>
      <c r="I65" s="27">
        <v>17664</v>
      </c>
      <c r="J65" s="27">
        <v>4416</v>
      </c>
      <c r="K65" s="27">
        <v>4416</v>
      </c>
      <c r="L65" s="27">
        <v>17664</v>
      </c>
      <c r="M65" s="46" t="s">
        <v>312</v>
      </c>
      <c r="N65" s="5" t="s">
        <v>303</v>
      </c>
      <c r="O65" s="5" t="s">
        <v>305</v>
      </c>
      <c r="P65" s="5" t="str">
        <f t="shared" si="1"/>
        <v>2</v>
      </c>
      <c r="Q65" s="5">
        <f t="shared" si="2"/>
        <v>92</v>
      </c>
      <c r="S65" s="5" t="str">
        <f t="shared" si="3"/>
        <v>露地果菜92亩(2茬184亩)</v>
      </c>
    </row>
    <row r="66" s="5" customFormat="1" ht="35" customHeight="1" spans="1:19">
      <c r="A66" s="25">
        <v>59</v>
      </c>
      <c r="B66" s="25" t="s">
        <v>116</v>
      </c>
      <c r="C66" s="25" t="s">
        <v>205</v>
      </c>
      <c r="D66" s="25" t="s">
        <v>206</v>
      </c>
      <c r="E66" s="25" t="s">
        <v>32</v>
      </c>
      <c r="F66" s="27">
        <v>184.8</v>
      </c>
      <c r="G66" s="27">
        <v>369600</v>
      </c>
      <c r="H66" s="27">
        <v>44352</v>
      </c>
      <c r="I66" s="27">
        <v>17740.8</v>
      </c>
      <c r="J66" s="27">
        <v>4435.2</v>
      </c>
      <c r="K66" s="27">
        <v>4435.2</v>
      </c>
      <c r="L66" s="27">
        <v>17740.8</v>
      </c>
      <c r="M66" s="46" t="s">
        <v>307</v>
      </c>
      <c r="N66" s="5" t="s">
        <v>303</v>
      </c>
      <c r="O66" s="5" t="s">
        <v>305</v>
      </c>
      <c r="P66" s="5" t="str">
        <f t="shared" si="1"/>
        <v>2</v>
      </c>
      <c r="Q66" s="5">
        <f t="shared" si="2"/>
        <v>92.4</v>
      </c>
      <c r="S66" s="5" t="str">
        <f t="shared" si="3"/>
        <v>露地果菜92.4亩(2茬184.8亩)</v>
      </c>
    </row>
    <row r="67" s="5" customFormat="1" ht="35" customHeight="1" spans="1:19">
      <c r="A67" s="25">
        <v>60</v>
      </c>
      <c r="B67" s="25" t="s">
        <v>116</v>
      </c>
      <c r="C67" s="25" t="s">
        <v>156</v>
      </c>
      <c r="D67" s="25" t="s">
        <v>157</v>
      </c>
      <c r="E67" s="25" t="s">
        <v>140</v>
      </c>
      <c r="F67" s="27">
        <v>164</v>
      </c>
      <c r="G67" s="27">
        <v>328000</v>
      </c>
      <c r="H67" s="27">
        <v>39360</v>
      </c>
      <c r="I67" s="27">
        <v>15744</v>
      </c>
      <c r="J67" s="27">
        <v>3936</v>
      </c>
      <c r="K67" s="27">
        <v>3936</v>
      </c>
      <c r="L67" s="27">
        <v>15744</v>
      </c>
      <c r="M67" s="46" t="s">
        <v>312</v>
      </c>
      <c r="N67" s="5" t="s">
        <v>303</v>
      </c>
      <c r="O67" s="5" t="s">
        <v>305</v>
      </c>
      <c r="P67" s="5" t="str">
        <f t="shared" si="1"/>
        <v>2</v>
      </c>
      <c r="Q67" s="5">
        <f t="shared" si="2"/>
        <v>82</v>
      </c>
      <c r="S67" s="5" t="str">
        <f t="shared" si="3"/>
        <v>露地果菜82亩(2茬164亩)</v>
      </c>
    </row>
    <row r="68" s="5" customFormat="1" ht="35" customHeight="1" spans="1:19">
      <c r="A68" s="25">
        <v>61</v>
      </c>
      <c r="B68" s="25" t="s">
        <v>116</v>
      </c>
      <c r="C68" s="25" t="s">
        <v>156</v>
      </c>
      <c r="D68" s="25" t="s">
        <v>163</v>
      </c>
      <c r="E68" s="25" t="s">
        <v>32</v>
      </c>
      <c r="F68" s="27">
        <v>156</v>
      </c>
      <c r="G68" s="27">
        <v>312000</v>
      </c>
      <c r="H68" s="27">
        <v>37440</v>
      </c>
      <c r="I68" s="27">
        <v>14976</v>
      </c>
      <c r="J68" s="27">
        <v>3744</v>
      </c>
      <c r="K68" s="27">
        <v>3744</v>
      </c>
      <c r="L68" s="27">
        <v>14976</v>
      </c>
      <c r="M68" s="46" t="s">
        <v>314</v>
      </c>
      <c r="N68" s="5" t="s">
        <v>303</v>
      </c>
      <c r="O68" s="5" t="s">
        <v>305</v>
      </c>
      <c r="P68" s="5" t="str">
        <f t="shared" si="1"/>
        <v>2</v>
      </c>
      <c r="Q68" s="5">
        <f t="shared" si="2"/>
        <v>78</v>
      </c>
      <c r="S68" s="5" t="str">
        <f t="shared" si="3"/>
        <v>露地果菜78亩(2茬156亩)</v>
      </c>
    </row>
    <row r="69" s="5" customFormat="1" ht="35" customHeight="1" spans="1:19">
      <c r="A69" s="25">
        <v>62</v>
      </c>
      <c r="B69" s="25" t="s">
        <v>116</v>
      </c>
      <c r="C69" s="25" t="s">
        <v>120</v>
      </c>
      <c r="D69" s="25" t="s">
        <v>121</v>
      </c>
      <c r="E69" s="25" t="s">
        <v>24</v>
      </c>
      <c r="F69" s="27">
        <v>164</v>
      </c>
      <c r="G69" s="27">
        <v>328000</v>
      </c>
      <c r="H69" s="27">
        <v>39360</v>
      </c>
      <c r="I69" s="27">
        <v>15744</v>
      </c>
      <c r="J69" s="27">
        <v>3936</v>
      </c>
      <c r="K69" s="27">
        <v>3936</v>
      </c>
      <c r="L69" s="27">
        <v>15744</v>
      </c>
      <c r="M69" s="46" t="s">
        <v>311</v>
      </c>
      <c r="N69" s="5" t="s">
        <v>303</v>
      </c>
      <c r="O69" s="5" t="s">
        <v>305</v>
      </c>
      <c r="P69" s="5" t="str">
        <f t="shared" si="1"/>
        <v>2</v>
      </c>
      <c r="Q69" s="5">
        <f t="shared" si="2"/>
        <v>82</v>
      </c>
      <c r="S69" s="5" t="str">
        <f t="shared" si="3"/>
        <v>露地果菜82亩(2茬164亩)</v>
      </c>
    </row>
    <row r="70" s="5" customFormat="1" ht="35" customHeight="1" spans="1:19">
      <c r="A70" s="25">
        <v>63</v>
      </c>
      <c r="B70" s="25" t="s">
        <v>116</v>
      </c>
      <c r="C70" s="25" t="s">
        <v>150</v>
      </c>
      <c r="D70" s="25" t="s">
        <v>151</v>
      </c>
      <c r="E70" s="25" t="s">
        <v>140</v>
      </c>
      <c r="F70" s="27">
        <v>150</v>
      </c>
      <c r="G70" s="27">
        <v>300000</v>
      </c>
      <c r="H70" s="27">
        <v>36000</v>
      </c>
      <c r="I70" s="27">
        <v>14400</v>
      </c>
      <c r="J70" s="27">
        <v>3600</v>
      </c>
      <c r="K70" s="27">
        <v>3600</v>
      </c>
      <c r="L70" s="27">
        <v>14400</v>
      </c>
      <c r="M70" s="46" t="s">
        <v>307</v>
      </c>
      <c r="N70" s="5" t="s">
        <v>303</v>
      </c>
      <c r="O70" s="5" t="s">
        <v>305</v>
      </c>
      <c r="P70" s="5" t="str">
        <f t="shared" si="1"/>
        <v>2</v>
      </c>
      <c r="Q70" s="5">
        <f t="shared" si="2"/>
        <v>75</v>
      </c>
      <c r="S70" s="5" t="str">
        <f t="shared" si="3"/>
        <v>露地果菜75亩(2茬150亩)</v>
      </c>
    </row>
    <row r="71" s="5" customFormat="1" ht="35" customHeight="1" spans="1:19">
      <c r="A71" s="25">
        <v>64</v>
      </c>
      <c r="B71" s="25" t="s">
        <v>116</v>
      </c>
      <c r="C71" s="25" t="s">
        <v>183</v>
      </c>
      <c r="D71" s="25" t="s">
        <v>184</v>
      </c>
      <c r="E71" s="25" t="s">
        <v>32</v>
      </c>
      <c r="F71" s="27">
        <v>216.8</v>
      </c>
      <c r="G71" s="27">
        <v>433600</v>
      </c>
      <c r="H71" s="27">
        <v>52032</v>
      </c>
      <c r="I71" s="27">
        <v>20812.8</v>
      </c>
      <c r="J71" s="27">
        <v>5203.2</v>
      </c>
      <c r="K71" s="27">
        <v>5203.2</v>
      </c>
      <c r="L71" s="27">
        <v>20812.8</v>
      </c>
      <c r="M71" s="46" t="s">
        <v>307</v>
      </c>
      <c r="N71" s="5" t="s">
        <v>303</v>
      </c>
      <c r="O71" s="5" t="s">
        <v>305</v>
      </c>
      <c r="P71" s="5" t="str">
        <f t="shared" si="1"/>
        <v>2</v>
      </c>
      <c r="Q71" s="5">
        <f t="shared" si="2"/>
        <v>108.4</v>
      </c>
      <c r="S71" s="5" t="str">
        <f t="shared" si="3"/>
        <v>露地果菜108.4亩(2茬216.8亩)</v>
      </c>
    </row>
    <row r="72" s="5" customFormat="1" ht="35" customHeight="1" spans="1:19">
      <c r="A72" s="25">
        <v>65</v>
      </c>
      <c r="B72" s="25" t="s">
        <v>214</v>
      </c>
      <c r="C72" s="25" t="s">
        <v>215</v>
      </c>
      <c r="D72" s="25" t="s">
        <v>216</v>
      </c>
      <c r="E72" s="25" t="s">
        <v>32</v>
      </c>
      <c r="F72" s="27">
        <v>167</v>
      </c>
      <c r="G72" s="27">
        <v>250500</v>
      </c>
      <c r="H72" s="27">
        <v>30060</v>
      </c>
      <c r="I72" s="27">
        <v>12024</v>
      </c>
      <c r="J72" s="27">
        <v>3006</v>
      </c>
      <c r="K72" s="27">
        <v>3006</v>
      </c>
      <c r="L72" s="27">
        <v>12024</v>
      </c>
      <c r="M72" s="46" t="s">
        <v>315</v>
      </c>
      <c r="N72" s="5" t="s">
        <v>304</v>
      </c>
      <c r="O72" s="5" t="s">
        <v>306</v>
      </c>
      <c r="P72" s="5" t="str">
        <f t="shared" ref="P72:P99" si="4">MID(N72,1,1)</f>
        <v>1</v>
      </c>
      <c r="Q72" s="5">
        <f t="shared" ref="Q72:Q99" si="5">F72/P72</f>
        <v>167</v>
      </c>
      <c r="S72" s="5" t="str">
        <f t="shared" si="3"/>
        <v>露地茎菜167亩(1茬167亩)</v>
      </c>
    </row>
    <row r="73" s="5" customFormat="1" ht="35" customHeight="1" spans="1:19">
      <c r="A73" s="25">
        <v>66</v>
      </c>
      <c r="B73" s="25" t="s">
        <v>214</v>
      </c>
      <c r="C73" s="25" t="s">
        <v>215</v>
      </c>
      <c r="D73" s="25" t="s">
        <v>218</v>
      </c>
      <c r="E73" s="25" t="s">
        <v>32</v>
      </c>
      <c r="F73" s="27">
        <v>1029</v>
      </c>
      <c r="G73" s="27">
        <v>1543500</v>
      </c>
      <c r="H73" s="27">
        <v>185220</v>
      </c>
      <c r="I73" s="27">
        <v>74088</v>
      </c>
      <c r="J73" s="27">
        <v>18522</v>
      </c>
      <c r="K73" s="27">
        <v>18522</v>
      </c>
      <c r="L73" s="27">
        <v>74088</v>
      </c>
      <c r="M73" s="46" t="s">
        <v>315</v>
      </c>
      <c r="N73" s="5" t="s">
        <v>304</v>
      </c>
      <c r="O73" s="5" t="s">
        <v>306</v>
      </c>
      <c r="P73" s="5" t="str">
        <f t="shared" si="4"/>
        <v>1</v>
      </c>
      <c r="Q73" s="5">
        <f t="shared" si="5"/>
        <v>1029</v>
      </c>
      <c r="S73" s="5" t="str">
        <f t="shared" si="3"/>
        <v>露地茎菜1029亩(1茬1029亩)</v>
      </c>
    </row>
    <row r="74" s="5" customFormat="1" ht="35" customHeight="1" spans="1:19">
      <c r="A74" s="25">
        <v>67</v>
      </c>
      <c r="B74" s="25" t="s">
        <v>214</v>
      </c>
      <c r="C74" s="25" t="s">
        <v>215</v>
      </c>
      <c r="D74" s="25" t="s">
        <v>220</v>
      </c>
      <c r="E74" s="25" t="s">
        <v>32</v>
      </c>
      <c r="F74" s="27">
        <v>371</v>
      </c>
      <c r="G74" s="27">
        <v>556500</v>
      </c>
      <c r="H74" s="27">
        <v>66780</v>
      </c>
      <c r="I74" s="27">
        <v>26712</v>
      </c>
      <c r="J74" s="27">
        <v>6678</v>
      </c>
      <c r="K74" s="27">
        <v>6678</v>
      </c>
      <c r="L74" s="27">
        <v>26712</v>
      </c>
      <c r="M74" s="46" t="s">
        <v>315</v>
      </c>
      <c r="N74" s="5" t="s">
        <v>304</v>
      </c>
      <c r="O74" s="5" t="s">
        <v>306</v>
      </c>
      <c r="P74" s="5" t="str">
        <f t="shared" si="4"/>
        <v>1</v>
      </c>
      <c r="Q74" s="5">
        <f t="shared" si="5"/>
        <v>371</v>
      </c>
      <c r="S74" s="5" t="str">
        <f t="shared" si="3"/>
        <v>露地茎菜371亩(1茬371亩)</v>
      </c>
    </row>
    <row r="75" s="5" customFormat="1" ht="35" customHeight="1" spans="1:19">
      <c r="A75" s="25">
        <v>68</v>
      </c>
      <c r="B75" s="25" t="s">
        <v>222</v>
      </c>
      <c r="C75" s="25" t="s">
        <v>189</v>
      </c>
      <c r="D75" s="25" t="s">
        <v>234</v>
      </c>
      <c r="E75" s="25" t="s">
        <v>32</v>
      </c>
      <c r="F75" s="27">
        <v>170</v>
      </c>
      <c r="G75" s="27">
        <v>340000</v>
      </c>
      <c r="H75" s="27">
        <v>40800</v>
      </c>
      <c r="I75" s="27">
        <v>16320</v>
      </c>
      <c r="J75" s="27">
        <v>4080</v>
      </c>
      <c r="K75" s="27">
        <v>4080</v>
      </c>
      <c r="L75" s="27">
        <v>16320</v>
      </c>
      <c r="M75" s="46" t="s">
        <v>314</v>
      </c>
      <c r="N75" s="5" t="s">
        <v>303</v>
      </c>
      <c r="O75" s="5" t="s">
        <v>305</v>
      </c>
      <c r="P75" s="5" t="str">
        <f t="shared" si="4"/>
        <v>2</v>
      </c>
      <c r="Q75" s="5">
        <f t="shared" si="5"/>
        <v>85</v>
      </c>
      <c r="S75" s="5" t="str">
        <f t="shared" si="3"/>
        <v>露地果菜85亩(2茬170亩)</v>
      </c>
    </row>
    <row r="76" s="5" customFormat="1" ht="35" customHeight="1" spans="1:19">
      <c r="A76" s="25">
        <v>69</v>
      </c>
      <c r="B76" s="25" t="s">
        <v>222</v>
      </c>
      <c r="C76" s="25" t="s">
        <v>236</v>
      </c>
      <c r="D76" s="25" t="s">
        <v>237</v>
      </c>
      <c r="E76" s="25" t="s">
        <v>32</v>
      </c>
      <c r="F76" s="27">
        <v>234.4</v>
      </c>
      <c r="G76" s="27">
        <v>468800</v>
      </c>
      <c r="H76" s="27">
        <v>56256</v>
      </c>
      <c r="I76" s="27">
        <v>22502.4</v>
      </c>
      <c r="J76" s="27">
        <v>5625.6</v>
      </c>
      <c r="K76" s="27">
        <v>5625.6</v>
      </c>
      <c r="L76" s="27">
        <v>22502.4</v>
      </c>
      <c r="M76" s="46" t="s">
        <v>307</v>
      </c>
      <c r="N76" s="5" t="s">
        <v>303</v>
      </c>
      <c r="O76" s="5" t="s">
        <v>305</v>
      </c>
      <c r="P76" s="5" t="str">
        <f t="shared" si="4"/>
        <v>2</v>
      </c>
      <c r="Q76" s="5">
        <f t="shared" si="5"/>
        <v>117.2</v>
      </c>
      <c r="S76" s="5" t="str">
        <f t="shared" si="3"/>
        <v>露地果菜117.2亩(2茬234.4亩)</v>
      </c>
    </row>
    <row r="77" s="5" customFormat="1" ht="35" customHeight="1" spans="1:19">
      <c r="A77" s="25">
        <v>70</v>
      </c>
      <c r="B77" s="25" t="s">
        <v>222</v>
      </c>
      <c r="C77" s="25" t="s">
        <v>223</v>
      </c>
      <c r="D77" s="25" t="s">
        <v>224</v>
      </c>
      <c r="E77" s="25" t="s">
        <v>48</v>
      </c>
      <c r="F77" s="27">
        <v>240</v>
      </c>
      <c r="G77" s="27">
        <v>480000</v>
      </c>
      <c r="H77" s="27">
        <v>57600</v>
      </c>
      <c r="I77" s="27">
        <v>23040</v>
      </c>
      <c r="J77" s="27">
        <v>5760</v>
      </c>
      <c r="K77" s="27">
        <v>5760</v>
      </c>
      <c r="L77" s="27">
        <v>23040</v>
      </c>
      <c r="M77" s="46" t="s">
        <v>316</v>
      </c>
      <c r="N77" s="5" t="s">
        <v>303</v>
      </c>
      <c r="O77" s="5" t="s">
        <v>305</v>
      </c>
      <c r="P77" s="5" t="str">
        <f t="shared" si="4"/>
        <v>2</v>
      </c>
      <c r="Q77" s="5">
        <f t="shared" si="5"/>
        <v>120</v>
      </c>
      <c r="S77" s="5" t="str">
        <f t="shared" si="3"/>
        <v>露地果菜120亩(2茬240亩)</v>
      </c>
    </row>
    <row r="78" s="5" customFormat="1" ht="35" customHeight="1" spans="1:19">
      <c r="A78" s="25">
        <v>71</v>
      </c>
      <c r="B78" s="25" t="s">
        <v>222</v>
      </c>
      <c r="C78" s="25" t="s">
        <v>253</v>
      </c>
      <c r="D78" s="25" t="s">
        <v>254</v>
      </c>
      <c r="E78" s="25" t="s">
        <v>32</v>
      </c>
      <c r="F78" s="27">
        <v>257.2</v>
      </c>
      <c r="G78" s="27">
        <v>514400</v>
      </c>
      <c r="H78" s="27">
        <v>61728</v>
      </c>
      <c r="I78" s="27">
        <v>24691.2</v>
      </c>
      <c r="J78" s="27">
        <v>6172.8</v>
      </c>
      <c r="K78" s="27">
        <v>6172.8</v>
      </c>
      <c r="L78" s="27">
        <v>24691.2</v>
      </c>
      <c r="M78" s="46" t="s">
        <v>307</v>
      </c>
      <c r="N78" s="5" t="s">
        <v>303</v>
      </c>
      <c r="O78" s="5" t="s">
        <v>305</v>
      </c>
      <c r="P78" s="5" t="str">
        <f t="shared" si="4"/>
        <v>2</v>
      </c>
      <c r="Q78" s="5">
        <f t="shared" si="5"/>
        <v>128.6</v>
      </c>
      <c r="S78" s="5" t="str">
        <f t="shared" si="3"/>
        <v>露地果菜128.6亩(2茬257.2亩)</v>
      </c>
    </row>
    <row r="79" s="5" customFormat="1" ht="35" customHeight="1" spans="1:19">
      <c r="A79" s="25">
        <v>72</v>
      </c>
      <c r="B79" s="25" t="s">
        <v>222</v>
      </c>
      <c r="C79" s="25" t="s">
        <v>250</v>
      </c>
      <c r="D79" s="25" t="s">
        <v>251</v>
      </c>
      <c r="E79" s="25" t="s">
        <v>32</v>
      </c>
      <c r="F79" s="27">
        <v>196.4</v>
      </c>
      <c r="G79" s="27">
        <v>392800</v>
      </c>
      <c r="H79" s="27">
        <v>47136</v>
      </c>
      <c r="I79" s="27">
        <v>18854.4</v>
      </c>
      <c r="J79" s="27">
        <v>4713.6</v>
      </c>
      <c r="K79" s="27">
        <v>4713.6</v>
      </c>
      <c r="L79" s="27">
        <v>18854.4</v>
      </c>
      <c r="M79" s="46" t="s">
        <v>307</v>
      </c>
      <c r="N79" s="5" t="s">
        <v>303</v>
      </c>
      <c r="O79" s="5" t="s">
        <v>305</v>
      </c>
      <c r="P79" s="5" t="str">
        <f t="shared" si="4"/>
        <v>2</v>
      </c>
      <c r="Q79" s="5">
        <f t="shared" si="5"/>
        <v>98.2</v>
      </c>
      <c r="S79" s="5" t="str">
        <f t="shared" si="3"/>
        <v>露地果菜98.2亩(2茬196.4亩)</v>
      </c>
    </row>
    <row r="80" s="5" customFormat="1" ht="35" customHeight="1" spans="1:19">
      <c r="A80" s="25">
        <v>73</v>
      </c>
      <c r="B80" s="25" t="s">
        <v>222</v>
      </c>
      <c r="C80" s="25" t="s">
        <v>241</v>
      </c>
      <c r="D80" s="25" t="s">
        <v>242</v>
      </c>
      <c r="E80" s="25" t="s">
        <v>32</v>
      </c>
      <c r="F80" s="27">
        <v>155.2</v>
      </c>
      <c r="G80" s="27">
        <v>310400</v>
      </c>
      <c r="H80" s="27">
        <v>37248</v>
      </c>
      <c r="I80" s="27">
        <v>14899.2</v>
      </c>
      <c r="J80" s="27">
        <v>3724.8</v>
      </c>
      <c r="K80" s="27">
        <v>3724.8</v>
      </c>
      <c r="L80" s="27">
        <v>14899.2</v>
      </c>
      <c r="M80" s="46" t="s">
        <v>307</v>
      </c>
      <c r="N80" s="5" t="s">
        <v>303</v>
      </c>
      <c r="O80" s="5" t="s">
        <v>305</v>
      </c>
      <c r="P80" s="5" t="str">
        <f t="shared" si="4"/>
        <v>2</v>
      </c>
      <c r="Q80" s="5">
        <f t="shared" si="5"/>
        <v>77.6</v>
      </c>
      <c r="S80" s="5" t="str">
        <f t="shared" si="3"/>
        <v>露地果菜77.6亩(2茬155.2亩)</v>
      </c>
    </row>
    <row r="81" s="5" customFormat="1" ht="35" customHeight="1" spans="1:19">
      <c r="A81" s="25">
        <v>74</v>
      </c>
      <c r="B81" s="25" t="s">
        <v>222</v>
      </c>
      <c r="C81" s="25" t="s">
        <v>168</v>
      </c>
      <c r="D81" s="25" t="s">
        <v>239</v>
      </c>
      <c r="E81" s="25" t="s">
        <v>32</v>
      </c>
      <c r="F81" s="27">
        <v>145.2</v>
      </c>
      <c r="G81" s="27">
        <v>290400</v>
      </c>
      <c r="H81" s="27">
        <v>34848</v>
      </c>
      <c r="I81" s="27">
        <v>13939.2</v>
      </c>
      <c r="J81" s="27">
        <v>3484.8</v>
      </c>
      <c r="K81" s="27">
        <v>3484.8</v>
      </c>
      <c r="L81" s="27">
        <v>13939.2</v>
      </c>
      <c r="M81" s="46" t="s">
        <v>307</v>
      </c>
      <c r="N81" s="5" t="s">
        <v>303</v>
      </c>
      <c r="O81" s="5" t="s">
        <v>305</v>
      </c>
      <c r="P81" s="5" t="str">
        <f t="shared" si="4"/>
        <v>2</v>
      </c>
      <c r="Q81" s="5">
        <f t="shared" si="5"/>
        <v>72.6</v>
      </c>
      <c r="S81" s="5" t="str">
        <f t="shared" si="3"/>
        <v>露地果菜72.6亩(2茬145.2亩)</v>
      </c>
    </row>
    <row r="82" s="5" customFormat="1" ht="35" customHeight="1" spans="1:19">
      <c r="A82" s="25">
        <v>75</v>
      </c>
      <c r="B82" s="25" t="s">
        <v>222</v>
      </c>
      <c r="C82" s="25" t="s">
        <v>226</v>
      </c>
      <c r="D82" s="25" t="s">
        <v>227</v>
      </c>
      <c r="E82" s="25" t="s">
        <v>48</v>
      </c>
      <c r="F82" s="27">
        <v>556</v>
      </c>
      <c r="G82" s="27">
        <v>1112000</v>
      </c>
      <c r="H82" s="27">
        <v>133440</v>
      </c>
      <c r="I82" s="27">
        <v>53376</v>
      </c>
      <c r="J82" s="27">
        <v>13344</v>
      </c>
      <c r="K82" s="27">
        <v>13344</v>
      </c>
      <c r="L82" s="27">
        <v>53376</v>
      </c>
      <c r="M82" s="46" t="s">
        <v>307</v>
      </c>
      <c r="N82" s="5" t="s">
        <v>303</v>
      </c>
      <c r="O82" s="5" t="s">
        <v>305</v>
      </c>
      <c r="P82" s="5" t="str">
        <f t="shared" si="4"/>
        <v>2</v>
      </c>
      <c r="Q82" s="5">
        <f t="shared" si="5"/>
        <v>278</v>
      </c>
      <c r="S82" s="5" t="str">
        <f t="shared" si="3"/>
        <v>露地果菜278亩(2茬556亩)</v>
      </c>
    </row>
    <row r="83" s="5" customFormat="1" ht="35" customHeight="1" spans="1:19">
      <c r="A83" s="25">
        <v>76</v>
      </c>
      <c r="B83" s="25" t="s">
        <v>222</v>
      </c>
      <c r="C83" s="25" t="s">
        <v>231</v>
      </c>
      <c r="D83" s="25" t="s">
        <v>232</v>
      </c>
      <c r="E83" s="25" t="s">
        <v>48</v>
      </c>
      <c r="F83" s="27">
        <v>272</v>
      </c>
      <c r="G83" s="27">
        <v>544000</v>
      </c>
      <c r="H83" s="27">
        <v>65280</v>
      </c>
      <c r="I83" s="27">
        <v>26112</v>
      </c>
      <c r="J83" s="27">
        <v>6528</v>
      </c>
      <c r="K83" s="27">
        <v>6528</v>
      </c>
      <c r="L83" s="27">
        <v>26112</v>
      </c>
      <c r="M83" s="46" t="s">
        <v>310</v>
      </c>
      <c r="N83" s="5" t="s">
        <v>303</v>
      </c>
      <c r="O83" s="5" t="s">
        <v>305</v>
      </c>
      <c r="P83" s="5" t="str">
        <f t="shared" si="4"/>
        <v>2</v>
      </c>
      <c r="Q83" s="5">
        <f t="shared" si="5"/>
        <v>136</v>
      </c>
      <c r="S83" s="5" t="str">
        <f t="shared" si="3"/>
        <v>露地果菜136亩(2茬272亩)</v>
      </c>
    </row>
    <row r="84" s="5" customFormat="1" ht="35" customHeight="1" spans="1:19">
      <c r="A84" s="25">
        <v>77</v>
      </c>
      <c r="B84" s="25" t="s">
        <v>222</v>
      </c>
      <c r="C84" s="25" t="s">
        <v>256</v>
      </c>
      <c r="D84" s="25" t="s">
        <v>257</v>
      </c>
      <c r="E84" s="25" t="s">
        <v>32</v>
      </c>
      <c r="F84" s="27">
        <v>252</v>
      </c>
      <c r="G84" s="27">
        <v>504000</v>
      </c>
      <c r="H84" s="27">
        <v>60480</v>
      </c>
      <c r="I84" s="27">
        <v>24192</v>
      </c>
      <c r="J84" s="27">
        <v>6048</v>
      </c>
      <c r="K84" s="27">
        <v>6048</v>
      </c>
      <c r="L84" s="27">
        <v>24192</v>
      </c>
      <c r="M84" s="46" t="s">
        <v>307</v>
      </c>
      <c r="N84" s="5" t="s">
        <v>303</v>
      </c>
      <c r="O84" s="5" t="s">
        <v>305</v>
      </c>
      <c r="P84" s="5" t="str">
        <f t="shared" si="4"/>
        <v>2</v>
      </c>
      <c r="Q84" s="5">
        <f t="shared" si="5"/>
        <v>126</v>
      </c>
      <c r="S84" s="5" t="str">
        <f t="shared" si="3"/>
        <v>露地果菜126亩(2茬252亩)</v>
      </c>
    </row>
    <row r="85" s="5" customFormat="1" ht="35" customHeight="1" spans="1:19">
      <c r="A85" s="25">
        <v>78</v>
      </c>
      <c r="B85" s="25" t="s">
        <v>222</v>
      </c>
      <c r="C85" s="25" t="s">
        <v>259</v>
      </c>
      <c r="D85" s="25" t="s">
        <v>260</v>
      </c>
      <c r="E85" s="25" t="s">
        <v>32</v>
      </c>
      <c r="F85" s="27">
        <v>270.5</v>
      </c>
      <c r="G85" s="27">
        <v>541000</v>
      </c>
      <c r="H85" s="27">
        <v>64920</v>
      </c>
      <c r="I85" s="27">
        <v>25968</v>
      </c>
      <c r="J85" s="27">
        <v>6492</v>
      </c>
      <c r="K85" s="27">
        <v>6492</v>
      </c>
      <c r="L85" s="27">
        <v>25968</v>
      </c>
      <c r="M85" s="46" t="s">
        <v>307</v>
      </c>
      <c r="N85" s="5" t="s">
        <v>303</v>
      </c>
      <c r="O85" s="5" t="s">
        <v>305</v>
      </c>
      <c r="P85" s="5" t="str">
        <f t="shared" si="4"/>
        <v>2</v>
      </c>
      <c r="Q85" s="5">
        <f t="shared" si="5"/>
        <v>135.25</v>
      </c>
      <c r="S85" s="5" t="str">
        <f t="shared" si="3"/>
        <v>露地果菜135.25亩(2茬270.5亩)</v>
      </c>
    </row>
    <row r="86" s="5" customFormat="1" ht="35" customHeight="1" spans="1:19">
      <c r="A86" s="25">
        <v>79</v>
      </c>
      <c r="B86" s="25" t="s">
        <v>222</v>
      </c>
      <c r="C86" s="25" t="s">
        <v>211</v>
      </c>
      <c r="D86" s="25" t="s">
        <v>229</v>
      </c>
      <c r="E86" s="25" t="s">
        <v>48</v>
      </c>
      <c r="F86" s="27">
        <v>454</v>
      </c>
      <c r="G86" s="27">
        <v>908000</v>
      </c>
      <c r="H86" s="27">
        <v>108960</v>
      </c>
      <c r="I86" s="27">
        <v>43584</v>
      </c>
      <c r="J86" s="27">
        <v>10896</v>
      </c>
      <c r="K86" s="27">
        <v>10896</v>
      </c>
      <c r="L86" s="27">
        <v>43584</v>
      </c>
      <c r="M86" s="46" t="s">
        <v>317</v>
      </c>
      <c r="N86" s="5" t="s">
        <v>303</v>
      </c>
      <c r="O86" s="5" t="s">
        <v>305</v>
      </c>
      <c r="P86" s="5" t="str">
        <f t="shared" si="4"/>
        <v>2</v>
      </c>
      <c r="Q86" s="5">
        <f t="shared" si="5"/>
        <v>227</v>
      </c>
      <c r="S86" s="5" t="str">
        <f t="shared" si="3"/>
        <v>露地果菜227亩(2茬454亩)</v>
      </c>
    </row>
    <row r="87" s="5" customFormat="1" ht="35" customHeight="1" spans="1:19">
      <c r="A87" s="25">
        <v>80</v>
      </c>
      <c r="B87" s="25" t="s">
        <v>222</v>
      </c>
      <c r="C87" s="25" t="s">
        <v>244</v>
      </c>
      <c r="D87" s="25" t="s">
        <v>245</v>
      </c>
      <c r="E87" s="25" t="s">
        <v>32</v>
      </c>
      <c r="F87" s="27">
        <v>213.6</v>
      </c>
      <c r="G87" s="27">
        <v>427200</v>
      </c>
      <c r="H87" s="27">
        <v>51264</v>
      </c>
      <c r="I87" s="27">
        <v>20505.6</v>
      </c>
      <c r="J87" s="27">
        <v>5126.4</v>
      </c>
      <c r="K87" s="27">
        <v>5126.4</v>
      </c>
      <c r="L87" s="27">
        <v>20505.6</v>
      </c>
      <c r="M87" s="46" t="s">
        <v>307</v>
      </c>
      <c r="N87" s="5" t="s">
        <v>303</v>
      </c>
      <c r="O87" s="5" t="s">
        <v>305</v>
      </c>
      <c r="P87" s="5" t="str">
        <f t="shared" si="4"/>
        <v>2</v>
      </c>
      <c r="Q87" s="5">
        <f t="shared" si="5"/>
        <v>106.8</v>
      </c>
      <c r="S87" s="5" t="str">
        <f t="shared" si="3"/>
        <v>露地果菜106.8亩(2茬213.6亩)</v>
      </c>
    </row>
    <row r="88" s="5" customFormat="1" ht="35" customHeight="1" spans="1:19">
      <c r="A88" s="25">
        <v>81</v>
      </c>
      <c r="B88" s="25" t="s">
        <v>222</v>
      </c>
      <c r="C88" s="25" t="s">
        <v>247</v>
      </c>
      <c r="D88" s="25" t="s">
        <v>248</v>
      </c>
      <c r="E88" s="25" t="s">
        <v>32</v>
      </c>
      <c r="F88" s="27">
        <v>286</v>
      </c>
      <c r="G88" s="27">
        <v>572000</v>
      </c>
      <c r="H88" s="27">
        <v>68640</v>
      </c>
      <c r="I88" s="27">
        <v>27456</v>
      </c>
      <c r="J88" s="27">
        <v>6864</v>
      </c>
      <c r="K88" s="27">
        <v>6864</v>
      </c>
      <c r="L88" s="27">
        <v>27456</v>
      </c>
      <c r="M88" s="46" t="s">
        <v>307</v>
      </c>
      <c r="N88" s="5" t="s">
        <v>304</v>
      </c>
      <c r="O88" s="5" t="s">
        <v>305</v>
      </c>
      <c r="P88" s="5" t="str">
        <f t="shared" si="4"/>
        <v>1</v>
      </c>
      <c r="Q88" s="5">
        <f t="shared" si="5"/>
        <v>286</v>
      </c>
      <c r="S88" s="5" t="str">
        <f t="shared" si="3"/>
        <v>露地果菜286亩(1茬286亩)</v>
      </c>
    </row>
    <row r="89" s="5" customFormat="1" ht="35" customHeight="1" spans="1:19">
      <c r="A89" s="25">
        <v>82</v>
      </c>
      <c r="B89" s="25" t="s">
        <v>262</v>
      </c>
      <c r="C89" s="25" t="s">
        <v>263</v>
      </c>
      <c r="D89" s="25" t="s">
        <v>264</v>
      </c>
      <c r="E89" s="25" t="s">
        <v>32</v>
      </c>
      <c r="F89" s="27">
        <v>483.92</v>
      </c>
      <c r="G89" s="27">
        <v>967840</v>
      </c>
      <c r="H89" s="27">
        <v>116140.8</v>
      </c>
      <c r="I89" s="27">
        <v>46456.32</v>
      </c>
      <c r="J89" s="27">
        <v>11614.08</v>
      </c>
      <c r="K89" s="27">
        <v>11614.08</v>
      </c>
      <c r="L89" s="27">
        <v>46456.32</v>
      </c>
      <c r="M89" s="46" t="s">
        <v>310</v>
      </c>
      <c r="N89" s="5" t="s">
        <v>303</v>
      </c>
      <c r="O89" s="5" t="s">
        <v>305</v>
      </c>
      <c r="P89" s="5" t="str">
        <f t="shared" si="4"/>
        <v>2</v>
      </c>
      <c r="Q89" s="5">
        <f t="shared" si="5"/>
        <v>241.96</v>
      </c>
      <c r="S89" s="5" t="str">
        <f t="shared" si="3"/>
        <v>露地果菜241.96亩(2茬483.92亩)</v>
      </c>
    </row>
    <row r="90" s="5" customFormat="1" ht="35" customHeight="1" spans="1:19">
      <c r="A90" s="25">
        <v>83</v>
      </c>
      <c r="B90" s="25" t="s">
        <v>266</v>
      </c>
      <c r="C90" s="25" t="s">
        <v>267</v>
      </c>
      <c r="D90" s="25" t="s">
        <v>268</v>
      </c>
      <c r="E90" s="25" t="s">
        <v>32</v>
      </c>
      <c r="F90" s="27">
        <v>130</v>
      </c>
      <c r="G90" s="27">
        <v>260000</v>
      </c>
      <c r="H90" s="27">
        <v>31200</v>
      </c>
      <c r="I90" s="27">
        <v>12480</v>
      </c>
      <c r="J90" s="27">
        <v>3120</v>
      </c>
      <c r="K90" s="27">
        <v>3120</v>
      </c>
      <c r="L90" s="27">
        <v>12480</v>
      </c>
      <c r="M90" s="46" t="s">
        <v>307</v>
      </c>
      <c r="N90" s="5" t="s">
        <v>304</v>
      </c>
      <c r="O90" s="5" t="s">
        <v>305</v>
      </c>
      <c r="P90" s="5" t="str">
        <f t="shared" si="4"/>
        <v>1</v>
      </c>
      <c r="Q90" s="5">
        <f t="shared" si="5"/>
        <v>130</v>
      </c>
      <c r="S90" s="5" t="str">
        <f t="shared" si="3"/>
        <v>露地果菜130亩(1茬130亩)</v>
      </c>
    </row>
    <row r="91" s="5" customFormat="1" ht="35" customHeight="1" spans="1:19">
      <c r="A91" s="25">
        <v>84</v>
      </c>
      <c r="B91" s="25" t="s">
        <v>270</v>
      </c>
      <c r="C91" s="25" t="s">
        <v>271</v>
      </c>
      <c r="D91" s="25" t="s">
        <v>272</v>
      </c>
      <c r="E91" s="25" t="s">
        <v>24</v>
      </c>
      <c r="F91" s="27">
        <v>332</v>
      </c>
      <c r="G91" s="27">
        <v>664000</v>
      </c>
      <c r="H91" s="27">
        <v>79680</v>
      </c>
      <c r="I91" s="27">
        <v>31872</v>
      </c>
      <c r="J91" s="27">
        <v>7968</v>
      </c>
      <c r="K91" s="27">
        <v>7968</v>
      </c>
      <c r="L91" s="27">
        <v>31872</v>
      </c>
      <c r="M91" s="46" t="s">
        <v>307</v>
      </c>
      <c r="N91" s="5" t="s">
        <v>304</v>
      </c>
      <c r="O91" s="5" t="s">
        <v>305</v>
      </c>
      <c r="P91" s="5" t="str">
        <f t="shared" si="4"/>
        <v>1</v>
      </c>
      <c r="Q91" s="5">
        <f t="shared" si="5"/>
        <v>332</v>
      </c>
      <c r="S91" s="5" t="str">
        <f t="shared" si="3"/>
        <v>露地果菜332亩(1茬332亩)</v>
      </c>
    </row>
    <row r="92" s="5" customFormat="1" ht="35" customHeight="1" spans="1:19">
      <c r="A92" s="25">
        <v>85</v>
      </c>
      <c r="B92" s="25" t="s">
        <v>270</v>
      </c>
      <c r="C92" s="25" t="s">
        <v>285</v>
      </c>
      <c r="D92" s="25" t="s">
        <v>286</v>
      </c>
      <c r="E92" s="25" t="s">
        <v>32</v>
      </c>
      <c r="F92" s="27">
        <v>314</v>
      </c>
      <c r="G92" s="27">
        <v>628000</v>
      </c>
      <c r="H92" s="27">
        <v>75360</v>
      </c>
      <c r="I92" s="27">
        <v>30144</v>
      </c>
      <c r="J92" s="27">
        <v>7536</v>
      </c>
      <c r="K92" s="27">
        <v>7536</v>
      </c>
      <c r="L92" s="27">
        <v>30144</v>
      </c>
      <c r="M92" s="46" t="s">
        <v>318</v>
      </c>
      <c r="N92" s="5" t="s">
        <v>304</v>
      </c>
      <c r="O92" s="5" t="s">
        <v>305</v>
      </c>
      <c r="P92" s="5" t="str">
        <f t="shared" si="4"/>
        <v>1</v>
      </c>
      <c r="Q92" s="5">
        <f t="shared" si="5"/>
        <v>314</v>
      </c>
      <c r="S92" s="5" t="str">
        <f t="shared" si="3"/>
        <v>露地果菜314亩(1茬314亩)</v>
      </c>
    </row>
    <row r="93" s="5" customFormat="1" ht="35" customHeight="1" spans="1:19">
      <c r="A93" s="25">
        <v>86</v>
      </c>
      <c r="B93" s="25" t="s">
        <v>270</v>
      </c>
      <c r="C93" s="25" t="s">
        <v>277</v>
      </c>
      <c r="D93" s="25" t="s">
        <v>278</v>
      </c>
      <c r="E93" s="25" t="s">
        <v>32</v>
      </c>
      <c r="F93" s="27">
        <v>423</v>
      </c>
      <c r="G93" s="27">
        <v>846000</v>
      </c>
      <c r="H93" s="27">
        <v>101520</v>
      </c>
      <c r="I93" s="27">
        <v>40608</v>
      </c>
      <c r="J93" s="27">
        <v>10152</v>
      </c>
      <c r="K93" s="27">
        <v>10152</v>
      </c>
      <c r="L93" s="27">
        <v>40608</v>
      </c>
      <c r="M93" s="46" t="s">
        <v>319</v>
      </c>
      <c r="N93" s="5" t="s">
        <v>304</v>
      </c>
      <c r="O93" s="5" t="s">
        <v>305</v>
      </c>
      <c r="P93" s="5" t="str">
        <f t="shared" si="4"/>
        <v>1</v>
      </c>
      <c r="Q93" s="5">
        <f t="shared" si="5"/>
        <v>423</v>
      </c>
      <c r="S93" s="5" t="str">
        <f t="shared" si="3"/>
        <v>露地果菜423亩(1茬423亩)</v>
      </c>
    </row>
    <row r="94" s="5" customFormat="1" ht="35" customHeight="1" spans="1:19">
      <c r="A94" s="25">
        <v>87</v>
      </c>
      <c r="B94" s="25" t="s">
        <v>270</v>
      </c>
      <c r="C94" s="25" t="s">
        <v>277</v>
      </c>
      <c r="D94" s="25" t="s">
        <v>280</v>
      </c>
      <c r="E94" s="25" t="s">
        <v>32</v>
      </c>
      <c r="F94" s="27">
        <v>81</v>
      </c>
      <c r="G94" s="27">
        <v>162000</v>
      </c>
      <c r="H94" s="27">
        <v>19440</v>
      </c>
      <c r="I94" s="27">
        <v>7776</v>
      </c>
      <c r="J94" s="27">
        <v>1944</v>
      </c>
      <c r="K94" s="27">
        <v>1944</v>
      </c>
      <c r="L94" s="27">
        <v>7776</v>
      </c>
      <c r="M94" s="46" t="s">
        <v>307</v>
      </c>
      <c r="N94" s="5" t="s">
        <v>304</v>
      </c>
      <c r="O94" s="5" t="s">
        <v>305</v>
      </c>
      <c r="P94" s="5" t="str">
        <f t="shared" si="4"/>
        <v>1</v>
      </c>
      <c r="Q94" s="5">
        <f t="shared" si="5"/>
        <v>81</v>
      </c>
      <c r="S94" s="5" t="str">
        <f t="shared" si="3"/>
        <v>露地果菜81亩(1茬81亩)</v>
      </c>
    </row>
    <row r="95" s="5" customFormat="1" ht="35" customHeight="1" spans="1:19">
      <c r="A95" s="25">
        <v>88</v>
      </c>
      <c r="B95" s="25" t="s">
        <v>270</v>
      </c>
      <c r="C95" s="25" t="s">
        <v>274</v>
      </c>
      <c r="D95" s="25" t="s">
        <v>275</v>
      </c>
      <c r="E95" s="25" t="s">
        <v>32</v>
      </c>
      <c r="F95" s="27">
        <v>256</v>
      </c>
      <c r="G95" s="27">
        <v>512000</v>
      </c>
      <c r="H95" s="27">
        <v>61440</v>
      </c>
      <c r="I95" s="27">
        <v>24576</v>
      </c>
      <c r="J95" s="27">
        <v>6144</v>
      </c>
      <c r="K95" s="27">
        <v>6144</v>
      </c>
      <c r="L95" s="27">
        <v>24576</v>
      </c>
      <c r="M95" s="46" t="s">
        <v>319</v>
      </c>
      <c r="N95" s="5" t="s">
        <v>304</v>
      </c>
      <c r="O95" s="5" t="s">
        <v>305</v>
      </c>
      <c r="P95" s="5" t="str">
        <f t="shared" si="4"/>
        <v>1</v>
      </c>
      <c r="Q95" s="5">
        <f t="shared" si="5"/>
        <v>256</v>
      </c>
      <c r="S95" s="5" t="str">
        <f t="shared" si="3"/>
        <v>露地果菜256亩(1茬256亩)</v>
      </c>
    </row>
    <row r="96" s="5" customFormat="1" ht="35" customHeight="1" spans="1:19">
      <c r="A96" s="25">
        <v>89</v>
      </c>
      <c r="B96" s="25" t="s">
        <v>270</v>
      </c>
      <c r="C96" s="25" t="s">
        <v>293</v>
      </c>
      <c r="D96" s="25" t="s">
        <v>294</v>
      </c>
      <c r="E96" s="25" t="s">
        <v>32</v>
      </c>
      <c r="F96" s="27">
        <v>206</v>
      </c>
      <c r="G96" s="27">
        <v>412000</v>
      </c>
      <c r="H96" s="27">
        <v>49440</v>
      </c>
      <c r="I96" s="27">
        <v>19776</v>
      </c>
      <c r="J96" s="27">
        <v>4944</v>
      </c>
      <c r="K96" s="27">
        <v>4944</v>
      </c>
      <c r="L96" s="27">
        <v>19776</v>
      </c>
      <c r="M96" s="46" t="s">
        <v>319</v>
      </c>
      <c r="N96" s="5" t="s">
        <v>304</v>
      </c>
      <c r="O96" s="5" t="s">
        <v>305</v>
      </c>
      <c r="P96" s="5" t="str">
        <f t="shared" si="4"/>
        <v>1</v>
      </c>
      <c r="Q96" s="5">
        <f t="shared" si="5"/>
        <v>206</v>
      </c>
      <c r="S96" s="5" t="str">
        <f t="shared" si="3"/>
        <v>露地果菜206亩(1茬206亩)</v>
      </c>
    </row>
    <row r="97" s="5" customFormat="1" ht="35" customHeight="1" spans="1:19">
      <c r="A97" s="25">
        <v>90</v>
      </c>
      <c r="B97" s="25" t="s">
        <v>270</v>
      </c>
      <c r="C97" s="25" t="s">
        <v>282</v>
      </c>
      <c r="D97" s="25" t="s">
        <v>283</v>
      </c>
      <c r="E97" s="25" t="s">
        <v>32</v>
      </c>
      <c r="F97" s="27">
        <v>186</v>
      </c>
      <c r="G97" s="27">
        <v>307000</v>
      </c>
      <c r="H97" s="27">
        <v>36840</v>
      </c>
      <c r="I97" s="27">
        <v>14736</v>
      </c>
      <c r="J97" s="27">
        <v>3684</v>
      </c>
      <c r="K97" s="27">
        <v>3684</v>
      </c>
      <c r="L97" s="27">
        <v>14736</v>
      </c>
      <c r="M97" s="46" t="s">
        <v>320</v>
      </c>
      <c r="N97" s="5" t="s">
        <v>304</v>
      </c>
      <c r="O97" s="5">
        <f>G97/F97</f>
        <v>1650.5376344086</v>
      </c>
      <c r="P97" s="5" t="str">
        <f t="shared" si="4"/>
        <v>1</v>
      </c>
      <c r="Q97" s="5">
        <f t="shared" si="5"/>
        <v>186</v>
      </c>
      <c r="S97" s="5" t="str">
        <f t="shared" si="3"/>
        <v>1650.5376344086186亩(1茬186亩)</v>
      </c>
    </row>
    <row r="98" s="5" customFormat="1" ht="35" customHeight="1" spans="1:19">
      <c r="A98" s="25">
        <v>91</v>
      </c>
      <c r="B98" s="25" t="s">
        <v>270</v>
      </c>
      <c r="C98" s="25" t="s">
        <v>288</v>
      </c>
      <c r="D98" s="25" t="s">
        <v>289</v>
      </c>
      <c r="E98" s="25" t="s">
        <v>32</v>
      </c>
      <c r="F98" s="27">
        <v>165</v>
      </c>
      <c r="G98" s="27">
        <v>330000</v>
      </c>
      <c r="H98" s="27">
        <v>39600</v>
      </c>
      <c r="I98" s="27">
        <v>15840</v>
      </c>
      <c r="J98" s="27">
        <v>3960</v>
      </c>
      <c r="K98" s="27">
        <v>3960</v>
      </c>
      <c r="L98" s="27">
        <v>15840</v>
      </c>
      <c r="M98" s="46" t="s">
        <v>318</v>
      </c>
      <c r="N98" s="5" t="s">
        <v>304</v>
      </c>
      <c r="O98" s="5" t="s">
        <v>305</v>
      </c>
      <c r="P98" s="5" t="str">
        <f t="shared" si="4"/>
        <v>1</v>
      </c>
      <c r="Q98" s="5">
        <f t="shared" si="5"/>
        <v>165</v>
      </c>
      <c r="S98" s="5" t="str">
        <f t="shared" si="3"/>
        <v>露地果菜165亩(1茬165亩)</v>
      </c>
    </row>
    <row r="99" s="5" customFormat="1" ht="35" customHeight="1" spans="1:19">
      <c r="A99" s="25">
        <v>92</v>
      </c>
      <c r="B99" s="25" t="s">
        <v>270</v>
      </c>
      <c r="C99" s="25" t="s">
        <v>247</v>
      </c>
      <c r="D99" s="25" t="s">
        <v>291</v>
      </c>
      <c r="E99" s="25" t="s">
        <v>32</v>
      </c>
      <c r="F99" s="27">
        <v>315</v>
      </c>
      <c r="G99" s="27">
        <v>630000</v>
      </c>
      <c r="H99" s="27">
        <v>75600</v>
      </c>
      <c r="I99" s="27">
        <v>30240</v>
      </c>
      <c r="J99" s="27">
        <v>7560</v>
      </c>
      <c r="K99" s="27">
        <v>7560</v>
      </c>
      <c r="L99" s="27">
        <v>30240</v>
      </c>
      <c r="M99" s="46" t="s">
        <v>321</v>
      </c>
      <c r="N99" s="5" t="s">
        <v>304</v>
      </c>
      <c r="O99" s="5" t="s">
        <v>305</v>
      </c>
      <c r="P99" s="5" t="str">
        <f t="shared" si="4"/>
        <v>1</v>
      </c>
      <c r="Q99" s="5">
        <f t="shared" si="5"/>
        <v>315</v>
      </c>
      <c r="S99" s="5" t="str">
        <f t="shared" si="3"/>
        <v>露地果菜315亩(1茬315亩)</v>
      </c>
    </row>
    <row r="100" ht="67" customHeight="1" spans="1:15">
      <c r="A100" s="28" t="s">
        <v>296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47"/>
      <c r="O100" s="5"/>
    </row>
    <row r="101" ht="35" customHeight="1" spans="6:9">
      <c r="F101" s="29"/>
      <c r="G101" s="29"/>
      <c r="H101" s="29"/>
      <c r="I101" s="29"/>
    </row>
    <row r="102" ht="61" customHeight="1" spans="1:12">
      <c r="A102" s="30"/>
      <c r="B102" s="30"/>
      <c r="C102" s="30"/>
      <c r="D102" s="31" t="s">
        <v>297</v>
      </c>
      <c r="E102" s="31"/>
      <c r="F102" s="31"/>
      <c r="G102" s="31"/>
      <c r="H102" s="31"/>
      <c r="I102" s="31"/>
      <c r="J102" s="31" t="s">
        <v>298</v>
      </c>
      <c r="K102" s="31"/>
      <c r="L102" s="31"/>
    </row>
    <row r="103" ht="30" customHeight="1" spans="1:12">
      <c r="A103" s="30"/>
      <c r="B103" s="30"/>
      <c r="C103" s="30"/>
      <c r="D103" s="31" t="s">
        <v>299</v>
      </c>
      <c r="E103" s="31"/>
      <c r="F103" s="31"/>
      <c r="G103" s="31"/>
      <c r="H103" s="31"/>
      <c r="I103" s="31"/>
      <c r="J103" s="31" t="s">
        <v>300</v>
      </c>
      <c r="K103" s="31"/>
      <c r="L103" s="31"/>
    </row>
    <row r="104" ht="30" customHeight="1" spans="1:12">
      <c r="A104" s="30"/>
      <c r="B104" s="30"/>
      <c r="C104" s="30"/>
      <c r="D104" s="71" t="s">
        <v>301</v>
      </c>
      <c r="E104" s="33"/>
      <c r="F104" s="33"/>
      <c r="G104" s="34"/>
      <c r="H104" s="34"/>
      <c r="I104" s="34"/>
      <c r="J104" s="34" t="s">
        <v>302</v>
      </c>
      <c r="K104" s="34"/>
      <c r="L104" s="31"/>
    </row>
    <row r="105" ht="30" customHeight="1" spans="1:12">
      <c r="A105" s="35"/>
      <c r="B105" s="35"/>
      <c r="C105" s="35"/>
      <c r="D105" s="3"/>
      <c r="E105" s="3"/>
      <c r="F105" s="3"/>
      <c r="G105" s="3"/>
      <c r="H105" s="3"/>
      <c r="I105" s="3"/>
      <c r="J105" s="3"/>
      <c r="K105" s="3"/>
      <c r="L105" s="3"/>
    </row>
    <row r="106" ht="30" customHeight="1" spans="1:12">
      <c r="A106" s="35"/>
      <c r="B106" s="35"/>
      <c r="C106" s="35"/>
      <c r="D106" s="3"/>
      <c r="E106" s="3"/>
      <c r="F106" s="3"/>
      <c r="G106" s="3"/>
      <c r="H106" s="3"/>
      <c r="I106" s="3"/>
      <c r="J106" s="3"/>
      <c r="K106" s="3"/>
      <c r="L106" s="3"/>
    </row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</sheetData>
  <autoFilter ref="A7:Q104">
    <extLst/>
  </autoFilter>
  <mergeCells count="15">
    <mergeCell ref="A2:M2"/>
    <mergeCell ref="I4:L4"/>
    <mergeCell ref="A6:H6"/>
    <mergeCell ref="I6:K6"/>
    <mergeCell ref="A7:E7"/>
    <mergeCell ref="A100:M100"/>
    <mergeCell ref="A4:A5"/>
    <mergeCell ref="B4:B5"/>
    <mergeCell ref="C4:C5"/>
    <mergeCell ref="D4:D5"/>
    <mergeCell ref="E4:E5"/>
    <mergeCell ref="F4:F5"/>
    <mergeCell ref="G4:G5"/>
    <mergeCell ref="H4:H5"/>
    <mergeCell ref="M4:M5"/>
  </mergeCells>
  <printOptions horizontalCentered="1"/>
  <pageMargins left="0.550694444444444" right="0.354166666666667" top="0.590277777777778" bottom="0.354166666666667" header="0.314583333333333" footer="0.314583333333333"/>
  <pageSetup paperSize="9" scale="73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Q79"/>
  <sheetViews>
    <sheetView tabSelected="1" workbookViewId="0">
      <selection activeCell="O7" sqref="O7"/>
    </sheetView>
  </sheetViews>
  <sheetFormatPr defaultColWidth="9" defaultRowHeight="13.5"/>
  <cols>
    <col min="1" max="1" width="6" style="2" customWidth="1"/>
    <col min="2" max="2" width="7.28571428571429" style="2" customWidth="1"/>
    <col min="3" max="3" width="14.8571428571429" style="2" customWidth="1"/>
    <col min="4" max="4" width="29.5714285714286" style="2" customWidth="1"/>
    <col min="5" max="5" width="14.1428571428571" style="2" customWidth="1"/>
    <col min="6" max="6" width="12.1428571428571" style="2" customWidth="1"/>
    <col min="7" max="7" width="15.2857142857143" style="2" customWidth="1"/>
    <col min="8" max="8" width="14.4285714285714" style="2" customWidth="1"/>
    <col min="9" max="12" width="12.7142857142857" style="2" customWidth="1"/>
    <col min="13" max="13" width="26.4285714285714" style="6" customWidth="1"/>
    <col min="14" max="14" width="9.14285714285714" style="2"/>
    <col min="15" max="15" width="12.8571428571429" style="2"/>
    <col min="16" max="16384" width="9.14285714285714" style="2"/>
  </cols>
  <sheetData>
    <row r="1" s="1" customFormat="1" ht="16.5" spans="1:13">
      <c r="A1" s="7" t="s">
        <v>322</v>
      </c>
      <c r="B1" s="8"/>
      <c r="C1" s="9"/>
      <c r="D1" s="9"/>
      <c r="E1" s="9"/>
      <c r="F1" s="10"/>
      <c r="G1" s="10"/>
      <c r="H1" s="10"/>
      <c r="I1" s="10"/>
      <c r="J1" s="10"/>
      <c r="K1" s="10"/>
      <c r="L1" s="10"/>
      <c r="M1" s="36"/>
    </row>
    <row r="2" s="2" customFormat="1" ht="36" customHeight="1" spans="1:13">
      <c r="A2" s="11" t="s">
        <v>323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37"/>
    </row>
    <row r="3" s="3" customFormat="1" ht="23" customHeight="1" spans="1:13">
      <c r="A3" s="12" t="s">
        <v>324</v>
      </c>
      <c r="B3" s="13"/>
      <c r="C3" s="14"/>
      <c r="D3" s="14"/>
      <c r="E3" s="14"/>
      <c r="F3" s="15"/>
      <c r="G3" s="15"/>
      <c r="H3" s="16"/>
      <c r="I3" s="16"/>
      <c r="J3" s="16"/>
      <c r="K3" s="16"/>
      <c r="L3" s="16"/>
      <c r="M3" s="38" t="s">
        <v>3</v>
      </c>
    </row>
    <row r="4" s="4" customFormat="1" ht="20.1" customHeight="1" spans="1:13">
      <c r="A4" s="17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8" t="s">
        <v>11</v>
      </c>
      <c r="I4" s="39" t="s">
        <v>12</v>
      </c>
      <c r="J4" s="39"/>
      <c r="K4" s="39"/>
      <c r="L4" s="40"/>
      <c r="M4" s="41" t="s">
        <v>13</v>
      </c>
    </row>
    <row r="5" s="4" customFormat="1" ht="20.1" customHeight="1" spans="1:13">
      <c r="A5" s="19"/>
      <c r="B5" s="19"/>
      <c r="C5" s="19"/>
      <c r="D5" s="19"/>
      <c r="E5" s="19"/>
      <c r="F5" s="19"/>
      <c r="G5" s="19"/>
      <c r="H5" s="20"/>
      <c r="I5" s="42" t="s">
        <v>14</v>
      </c>
      <c r="J5" s="42" t="s">
        <v>15</v>
      </c>
      <c r="K5" s="42" t="s">
        <v>16</v>
      </c>
      <c r="L5" s="42" t="s">
        <v>17</v>
      </c>
      <c r="M5" s="43"/>
    </row>
    <row r="6" s="5" customFormat="1" ht="26.25" customHeight="1" spans="1:13">
      <c r="A6" s="21" t="s">
        <v>18</v>
      </c>
      <c r="B6" s="22"/>
      <c r="C6" s="22"/>
      <c r="D6" s="22"/>
      <c r="E6" s="22"/>
      <c r="F6" s="22"/>
      <c r="G6" s="22"/>
      <c r="H6" s="23"/>
      <c r="I6" s="39">
        <f>SUM(I7:K7)</f>
        <v>842491.08</v>
      </c>
      <c r="J6" s="39"/>
      <c r="K6" s="40"/>
      <c r="L6" s="42" t="s">
        <v>19</v>
      </c>
      <c r="M6" s="44" t="s">
        <v>19</v>
      </c>
    </row>
    <row r="7" s="5" customFormat="1" ht="53" customHeight="1" spans="1:13">
      <c r="A7" s="21" t="s">
        <v>20</v>
      </c>
      <c r="B7" s="22"/>
      <c r="C7" s="22"/>
      <c r="D7" s="22"/>
      <c r="E7" s="23"/>
      <c r="F7" s="24">
        <f>SUM(F8:F52)</f>
        <v>7618.15</v>
      </c>
      <c r="G7" s="24">
        <f t="shared" ref="G7:L7" si="0">SUM(G8:G52)</f>
        <v>11701265</v>
      </c>
      <c r="H7" s="24">
        <f t="shared" si="0"/>
        <v>1404151.8</v>
      </c>
      <c r="I7" s="24">
        <f t="shared" si="0"/>
        <v>561660.72</v>
      </c>
      <c r="J7" s="24">
        <f t="shared" si="0"/>
        <v>140415.18</v>
      </c>
      <c r="K7" s="24">
        <f t="shared" si="0"/>
        <v>140415.18</v>
      </c>
      <c r="L7" s="24">
        <f t="shared" si="0"/>
        <v>561660.72</v>
      </c>
      <c r="M7" s="70" t="s">
        <v>325</v>
      </c>
    </row>
    <row r="8" s="5" customFormat="1" ht="35" customHeight="1" spans="1:13">
      <c r="A8" s="25">
        <v>1</v>
      </c>
      <c r="B8" s="25" t="s">
        <v>21</v>
      </c>
      <c r="C8" s="25" t="s">
        <v>26</v>
      </c>
      <c r="D8" s="25" t="s">
        <v>326</v>
      </c>
      <c r="E8" s="25" t="s">
        <v>327</v>
      </c>
      <c r="F8" s="27">
        <v>24</v>
      </c>
      <c r="G8" s="27">
        <v>48000</v>
      </c>
      <c r="H8" s="27">
        <v>5760</v>
      </c>
      <c r="I8" s="27">
        <v>2304</v>
      </c>
      <c r="J8" s="27">
        <v>576</v>
      </c>
      <c r="K8" s="27">
        <v>576</v>
      </c>
      <c r="L8" s="27">
        <v>2304</v>
      </c>
      <c r="M8" s="46" t="s">
        <v>328</v>
      </c>
    </row>
    <row r="9" s="5" customFormat="1" ht="35" customHeight="1" spans="1:13">
      <c r="A9" s="25">
        <v>2</v>
      </c>
      <c r="B9" s="25" t="s">
        <v>21</v>
      </c>
      <c r="C9" s="25" t="s">
        <v>26</v>
      </c>
      <c r="D9" s="25" t="s">
        <v>329</v>
      </c>
      <c r="E9" s="25" t="s">
        <v>330</v>
      </c>
      <c r="F9" s="27">
        <v>36</v>
      </c>
      <c r="G9" s="27">
        <v>72000</v>
      </c>
      <c r="H9" s="27">
        <v>8640</v>
      </c>
      <c r="I9" s="27">
        <v>3456</v>
      </c>
      <c r="J9" s="27">
        <v>864</v>
      </c>
      <c r="K9" s="27">
        <v>864</v>
      </c>
      <c r="L9" s="27">
        <v>3456</v>
      </c>
      <c r="M9" s="46" t="s">
        <v>331</v>
      </c>
    </row>
    <row r="10" s="5" customFormat="1" ht="35" customHeight="1" spans="1:17">
      <c r="A10" s="25">
        <v>3</v>
      </c>
      <c r="B10" s="25" t="s">
        <v>34</v>
      </c>
      <c r="C10" s="25" t="s">
        <v>332</v>
      </c>
      <c r="D10" s="25" t="s">
        <v>333</v>
      </c>
      <c r="E10" s="25" t="s">
        <v>334</v>
      </c>
      <c r="F10" s="27">
        <v>101.25</v>
      </c>
      <c r="G10" s="27">
        <v>151875</v>
      </c>
      <c r="H10" s="27">
        <v>18225</v>
      </c>
      <c r="I10" s="27">
        <v>7290</v>
      </c>
      <c r="J10" s="27">
        <v>1822.5</v>
      </c>
      <c r="K10" s="27">
        <v>1822.5</v>
      </c>
      <c r="L10" s="27">
        <v>7290</v>
      </c>
      <c r="M10" s="46" t="s">
        <v>335</v>
      </c>
      <c r="O10" s="48"/>
      <c r="P10" s="48"/>
      <c r="Q10" s="48"/>
    </row>
    <row r="11" s="5" customFormat="1" ht="35" customHeight="1" spans="1:13">
      <c r="A11" s="25">
        <v>4</v>
      </c>
      <c r="B11" s="25" t="s">
        <v>34</v>
      </c>
      <c r="C11" s="25" t="s">
        <v>332</v>
      </c>
      <c r="D11" s="25" t="s">
        <v>336</v>
      </c>
      <c r="E11" s="25" t="s">
        <v>334</v>
      </c>
      <c r="F11" s="27">
        <v>191.25</v>
      </c>
      <c r="G11" s="27">
        <v>286875</v>
      </c>
      <c r="H11" s="27">
        <v>34425</v>
      </c>
      <c r="I11" s="27">
        <v>13770</v>
      </c>
      <c r="J11" s="27">
        <v>3442.5</v>
      </c>
      <c r="K11" s="27">
        <v>3442.5</v>
      </c>
      <c r="L11" s="27">
        <v>13770</v>
      </c>
      <c r="M11" s="46" t="s">
        <v>337</v>
      </c>
    </row>
    <row r="12" s="5" customFormat="1" ht="35" customHeight="1" spans="1:13">
      <c r="A12" s="25">
        <v>5</v>
      </c>
      <c r="B12" s="25" t="s">
        <v>34</v>
      </c>
      <c r="C12" s="25" t="s">
        <v>338</v>
      </c>
      <c r="D12" s="25" t="s">
        <v>339</v>
      </c>
      <c r="E12" s="25" t="s">
        <v>334</v>
      </c>
      <c r="F12" s="27">
        <v>207</v>
      </c>
      <c r="G12" s="27">
        <v>310500</v>
      </c>
      <c r="H12" s="27">
        <v>37260</v>
      </c>
      <c r="I12" s="27">
        <v>14904</v>
      </c>
      <c r="J12" s="27">
        <v>3726</v>
      </c>
      <c r="K12" s="27">
        <v>3726</v>
      </c>
      <c r="L12" s="27">
        <v>14904</v>
      </c>
      <c r="M12" s="46" t="s">
        <v>340</v>
      </c>
    </row>
    <row r="13" s="5" customFormat="1" ht="35" customHeight="1" spans="1:13">
      <c r="A13" s="25">
        <v>6</v>
      </c>
      <c r="B13" s="25" t="s">
        <v>34</v>
      </c>
      <c r="C13" s="25" t="s">
        <v>338</v>
      </c>
      <c r="D13" s="25" t="s">
        <v>341</v>
      </c>
      <c r="E13" s="25" t="s">
        <v>334</v>
      </c>
      <c r="F13" s="27">
        <v>76</v>
      </c>
      <c r="G13" s="27">
        <v>114000</v>
      </c>
      <c r="H13" s="27">
        <v>13680</v>
      </c>
      <c r="I13" s="27">
        <v>5472</v>
      </c>
      <c r="J13" s="27">
        <v>1368</v>
      </c>
      <c r="K13" s="27">
        <v>1368</v>
      </c>
      <c r="L13" s="27">
        <v>5472</v>
      </c>
      <c r="M13" s="46" t="s">
        <v>342</v>
      </c>
    </row>
    <row r="14" s="5" customFormat="1" ht="35" customHeight="1" spans="1:13">
      <c r="A14" s="25">
        <v>7</v>
      </c>
      <c r="B14" s="25" t="s">
        <v>41</v>
      </c>
      <c r="C14" s="26" t="s">
        <v>343</v>
      </c>
      <c r="D14" s="25" t="s">
        <v>344</v>
      </c>
      <c r="E14" s="25" t="s">
        <v>327</v>
      </c>
      <c r="F14" s="27">
        <v>19</v>
      </c>
      <c r="G14" s="27">
        <v>17100</v>
      </c>
      <c r="H14" s="27">
        <v>2052</v>
      </c>
      <c r="I14" s="27">
        <v>820.8</v>
      </c>
      <c r="J14" s="27">
        <v>205.2</v>
      </c>
      <c r="K14" s="27">
        <v>205.2</v>
      </c>
      <c r="L14" s="27">
        <v>820.8</v>
      </c>
      <c r="M14" s="69" t="s">
        <v>345</v>
      </c>
    </row>
    <row r="15" s="5" customFormat="1" ht="35" customHeight="1" spans="1:13">
      <c r="A15" s="25">
        <v>8</v>
      </c>
      <c r="B15" s="25" t="s">
        <v>41</v>
      </c>
      <c r="C15" s="26" t="s">
        <v>343</v>
      </c>
      <c r="D15" s="25" t="s">
        <v>346</v>
      </c>
      <c r="E15" s="25" t="s">
        <v>327</v>
      </c>
      <c r="F15" s="27">
        <v>40</v>
      </c>
      <c r="G15" s="27">
        <v>80000</v>
      </c>
      <c r="H15" s="27">
        <v>9600</v>
      </c>
      <c r="I15" s="27">
        <v>3840</v>
      </c>
      <c r="J15" s="27">
        <v>960</v>
      </c>
      <c r="K15" s="27">
        <v>960</v>
      </c>
      <c r="L15" s="27">
        <v>3840</v>
      </c>
      <c r="M15" s="69" t="s">
        <v>347</v>
      </c>
    </row>
    <row r="16" s="5" customFormat="1" ht="35" customHeight="1" spans="1:13">
      <c r="A16" s="25">
        <v>9</v>
      </c>
      <c r="B16" s="25" t="s">
        <v>41</v>
      </c>
      <c r="C16" s="26" t="s">
        <v>348</v>
      </c>
      <c r="D16" s="25" t="s">
        <v>349</v>
      </c>
      <c r="E16" s="25" t="s">
        <v>350</v>
      </c>
      <c r="F16" s="27">
        <v>22.4</v>
      </c>
      <c r="G16" s="27">
        <v>44800</v>
      </c>
      <c r="H16" s="27">
        <v>5376</v>
      </c>
      <c r="I16" s="27">
        <v>2150.4</v>
      </c>
      <c r="J16" s="27">
        <v>537.6</v>
      </c>
      <c r="K16" s="27">
        <v>537.6</v>
      </c>
      <c r="L16" s="27">
        <v>2150.4</v>
      </c>
      <c r="M16" s="69" t="s">
        <v>351</v>
      </c>
    </row>
    <row r="17" s="5" customFormat="1" ht="35" customHeight="1" spans="1:13">
      <c r="A17" s="25">
        <v>10</v>
      </c>
      <c r="B17" s="25" t="s">
        <v>106</v>
      </c>
      <c r="C17" s="25" t="s">
        <v>352</v>
      </c>
      <c r="D17" s="25" t="s">
        <v>353</v>
      </c>
      <c r="E17" s="25" t="s">
        <v>354</v>
      </c>
      <c r="F17" s="27">
        <v>30</v>
      </c>
      <c r="G17" s="27">
        <v>60000</v>
      </c>
      <c r="H17" s="27">
        <v>7200</v>
      </c>
      <c r="I17" s="27">
        <v>2880</v>
      </c>
      <c r="J17" s="27">
        <v>720</v>
      </c>
      <c r="K17" s="27">
        <v>720</v>
      </c>
      <c r="L17" s="27">
        <v>2880</v>
      </c>
      <c r="M17" s="46" t="s">
        <v>355</v>
      </c>
    </row>
    <row r="18" s="5" customFormat="1" ht="35" customHeight="1" spans="1:13">
      <c r="A18" s="25">
        <v>11</v>
      </c>
      <c r="B18" s="25" t="s">
        <v>116</v>
      </c>
      <c r="C18" s="25" t="s">
        <v>356</v>
      </c>
      <c r="D18" s="25" t="s">
        <v>357</v>
      </c>
      <c r="E18" s="25" t="s">
        <v>358</v>
      </c>
      <c r="F18" s="27">
        <v>14</v>
      </c>
      <c r="G18" s="27">
        <v>28000</v>
      </c>
      <c r="H18" s="27">
        <v>3360</v>
      </c>
      <c r="I18" s="27">
        <v>1344</v>
      </c>
      <c r="J18" s="27">
        <v>336</v>
      </c>
      <c r="K18" s="27">
        <v>336</v>
      </c>
      <c r="L18" s="27">
        <v>1344</v>
      </c>
      <c r="M18" s="69" t="s">
        <v>359</v>
      </c>
    </row>
    <row r="19" s="5" customFormat="1" ht="35" customHeight="1" spans="1:13">
      <c r="A19" s="25">
        <v>12</v>
      </c>
      <c r="B19" s="25" t="s">
        <v>116</v>
      </c>
      <c r="C19" s="25" t="s">
        <v>356</v>
      </c>
      <c r="D19" s="25" t="s">
        <v>360</v>
      </c>
      <c r="E19" s="25" t="s">
        <v>358</v>
      </c>
      <c r="F19" s="27">
        <v>18</v>
      </c>
      <c r="G19" s="27">
        <v>36000</v>
      </c>
      <c r="H19" s="27">
        <v>4320</v>
      </c>
      <c r="I19" s="27">
        <v>1728</v>
      </c>
      <c r="J19" s="27">
        <v>432</v>
      </c>
      <c r="K19" s="27">
        <v>432</v>
      </c>
      <c r="L19" s="27">
        <v>1728</v>
      </c>
      <c r="M19" s="69" t="s">
        <v>361</v>
      </c>
    </row>
    <row r="20" s="5" customFormat="1" ht="35" customHeight="1" spans="1:13">
      <c r="A20" s="25">
        <v>13</v>
      </c>
      <c r="B20" s="25" t="s">
        <v>116</v>
      </c>
      <c r="C20" s="25" t="s">
        <v>362</v>
      </c>
      <c r="D20" s="25" t="s">
        <v>363</v>
      </c>
      <c r="E20" s="25" t="s">
        <v>364</v>
      </c>
      <c r="F20" s="27">
        <v>86</v>
      </c>
      <c r="G20" s="27">
        <v>129000</v>
      </c>
      <c r="H20" s="27">
        <v>15480</v>
      </c>
      <c r="I20" s="27">
        <v>6192</v>
      </c>
      <c r="J20" s="27">
        <v>1548</v>
      </c>
      <c r="K20" s="27">
        <v>1548</v>
      </c>
      <c r="L20" s="27">
        <v>6192</v>
      </c>
      <c r="M20" s="69" t="s">
        <v>365</v>
      </c>
    </row>
    <row r="21" s="5" customFormat="1" ht="35" customHeight="1" spans="1:13">
      <c r="A21" s="25">
        <v>14</v>
      </c>
      <c r="B21" s="25" t="s">
        <v>116</v>
      </c>
      <c r="C21" s="25" t="s">
        <v>366</v>
      </c>
      <c r="D21" s="25" t="s">
        <v>367</v>
      </c>
      <c r="E21" s="25" t="s">
        <v>368</v>
      </c>
      <c r="F21" s="27">
        <v>39.98</v>
      </c>
      <c r="G21" s="27">
        <v>79960</v>
      </c>
      <c r="H21" s="27">
        <v>9595.2</v>
      </c>
      <c r="I21" s="27">
        <v>3838.08</v>
      </c>
      <c r="J21" s="27">
        <v>959.52</v>
      </c>
      <c r="K21" s="27">
        <v>959.52</v>
      </c>
      <c r="L21" s="27">
        <v>3838.08</v>
      </c>
      <c r="M21" s="69" t="s">
        <v>369</v>
      </c>
    </row>
    <row r="22" s="5" customFormat="1" ht="35" customHeight="1" spans="1:13">
      <c r="A22" s="25">
        <v>15</v>
      </c>
      <c r="B22" s="25" t="s">
        <v>116</v>
      </c>
      <c r="C22" s="25" t="s">
        <v>370</v>
      </c>
      <c r="D22" s="25" t="s">
        <v>371</v>
      </c>
      <c r="E22" s="25" t="s">
        <v>372</v>
      </c>
      <c r="F22" s="27">
        <v>40</v>
      </c>
      <c r="G22" s="27">
        <v>80000</v>
      </c>
      <c r="H22" s="27">
        <v>9600</v>
      </c>
      <c r="I22" s="27">
        <v>3840</v>
      </c>
      <c r="J22" s="27">
        <v>960</v>
      </c>
      <c r="K22" s="27">
        <v>960</v>
      </c>
      <c r="L22" s="27">
        <v>3840</v>
      </c>
      <c r="M22" s="69" t="s">
        <v>373</v>
      </c>
    </row>
    <row r="23" s="5" customFormat="1" ht="35" customHeight="1" spans="1:13">
      <c r="A23" s="25">
        <v>16</v>
      </c>
      <c r="B23" s="25" t="s">
        <v>214</v>
      </c>
      <c r="C23" s="26" t="s">
        <v>215</v>
      </c>
      <c r="D23" s="25" t="s">
        <v>374</v>
      </c>
      <c r="E23" s="25" t="s">
        <v>375</v>
      </c>
      <c r="F23" s="27">
        <v>301</v>
      </c>
      <c r="G23" s="27">
        <v>451500</v>
      </c>
      <c r="H23" s="27">
        <v>54180</v>
      </c>
      <c r="I23" s="27">
        <v>21672</v>
      </c>
      <c r="J23" s="27">
        <v>5418</v>
      </c>
      <c r="K23" s="27">
        <v>5418</v>
      </c>
      <c r="L23" s="27">
        <v>21672</v>
      </c>
      <c r="M23" s="69" t="s">
        <v>376</v>
      </c>
    </row>
    <row r="24" s="5" customFormat="1" ht="35" customHeight="1" spans="1:13">
      <c r="A24" s="25">
        <v>17</v>
      </c>
      <c r="B24" s="25" t="s">
        <v>214</v>
      </c>
      <c r="C24" s="26" t="s">
        <v>215</v>
      </c>
      <c r="D24" s="25" t="s">
        <v>377</v>
      </c>
      <c r="E24" s="25" t="s">
        <v>375</v>
      </c>
      <c r="F24" s="27">
        <v>1029</v>
      </c>
      <c r="G24" s="27">
        <v>1543500</v>
      </c>
      <c r="H24" s="27">
        <v>185220</v>
      </c>
      <c r="I24" s="27">
        <v>74088</v>
      </c>
      <c r="J24" s="27">
        <v>18522</v>
      </c>
      <c r="K24" s="27">
        <v>18522</v>
      </c>
      <c r="L24" s="27">
        <v>74088</v>
      </c>
      <c r="M24" s="69" t="s">
        <v>219</v>
      </c>
    </row>
    <row r="25" s="5" customFormat="1" ht="35" customHeight="1" spans="1:13">
      <c r="A25" s="25">
        <v>18</v>
      </c>
      <c r="B25" s="25" t="s">
        <v>214</v>
      </c>
      <c r="C25" s="25" t="s">
        <v>215</v>
      </c>
      <c r="D25" s="25" t="s">
        <v>378</v>
      </c>
      <c r="E25" s="25" t="s">
        <v>375</v>
      </c>
      <c r="F25" s="27">
        <v>261</v>
      </c>
      <c r="G25" s="27">
        <v>391500</v>
      </c>
      <c r="H25" s="27">
        <v>46980</v>
      </c>
      <c r="I25" s="27">
        <v>18792</v>
      </c>
      <c r="J25" s="27">
        <v>4698</v>
      </c>
      <c r="K25" s="27">
        <v>4698</v>
      </c>
      <c r="L25" s="27">
        <v>18792</v>
      </c>
      <c r="M25" s="69" t="s">
        <v>379</v>
      </c>
    </row>
    <row r="26" s="5" customFormat="1" ht="35" customHeight="1" spans="1:13">
      <c r="A26" s="25">
        <v>19</v>
      </c>
      <c r="B26" s="25" t="s">
        <v>222</v>
      </c>
      <c r="C26" s="26" t="s">
        <v>380</v>
      </c>
      <c r="D26" s="25" t="s">
        <v>381</v>
      </c>
      <c r="E26" s="25" t="s">
        <v>354</v>
      </c>
      <c r="F26" s="27">
        <v>16.5</v>
      </c>
      <c r="G26" s="27">
        <v>33000</v>
      </c>
      <c r="H26" s="27">
        <v>3960</v>
      </c>
      <c r="I26" s="27">
        <v>1584</v>
      </c>
      <c r="J26" s="27">
        <v>396</v>
      </c>
      <c r="K26" s="27">
        <v>396</v>
      </c>
      <c r="L26" s="27">
        <v>1584</v>
      </c>
      <c r="M26" s="69" t="s">
        <v>382</v>
      </c>
    </row>
    <row r="27" s="5" customFormat="1" ht="35" customHeight="1" spans="1:13">
      <c r="A27" s="25">
        <v>20</v>
      </c>
      <c r="B27" s="25" t="s">
        <v>222</v>
      </c>
      <c r="C27" s="26" t="s">
        <v>231</v>
      </c>
      <c r="D27" s="25" t="s">
        <v>383</v>
      </c>
      <c r="E27" s="25" t="s">
        <v>368</v>
      </c>
      <c r="F27" s="27">
        <v>29</v>
      </c>
      <c r="G27" s="27">
        <v>58000</v>
      </c>
      <c r="H27" s="27">
        <v>6960</v>
      </c>
      <c r="I27" s="27">
        <v>2784</v>
      </c>
      <c r="J27" s="27">
        <v>696</v>
      </c>
      <c r="K27" s="27">
        <v>696</v>
      </c>
      <c r="L27" s="27">
        <v>2784</v>
      </c>
      <c r="M27" s="69" t="s">
        <v>384</v>
      </c>
    </row>
    <row r="28" s="5" customFormat="1" ht="35" customHeight="1" spans="1:13">
      <c r="A28" s="25">
        <v>21</v>
      </c>
      <c r="B28" s="25" t="s">
        <v>262</v>
      </c>
      <c r="C28" s="26" t="s">
        <v>385</v>
      </c>
      <c r="D28" s="25" t="s">
        <v>386</v>
      </c>
      <c r="E28" s="25" t="s">
        <v>387</v>
      </c>
      <c r="F28" s="27">
        <v>10</v>
      </c>
      <c r="G28" s="27">
        <v>20000</v>
      </c>
      <c r="H28" s="27">
        <v>2400</v>
      </c>
      <c r="I28" s="27">
        <v>960</v>
      </c>
      <c r="J28" s="27">
        <v>240</v>
      </c>
      <c r="K28" s="27">
        <v>240</v>
      </c>
      <c r="L28" s="27">
        <v>960</v>
      </c>
      <c r="M28" s="69" t="s">
        <v>388</v>
      </c>
    </row>
    <row r="29" s="5" customFormat="1" ht="35" customHeight="1" spans="1:13">
      <c r="A29" s="25">
        <v>22</v>
      </c>
      <c r="B29" s="25" t="s">
        <v>262</v>
      </c>
      <c r="C29" s="26" t="s">
        <v>389</v>
      </c>
      <c r="D29" s="25" t="s">
        <v>390</v>
      </c>
      <c r="E29" s="25" t="s">
        <v>391</v>
      </c>
      <c r="F29" s="27">
        <v>10</v>
      </c>
      <c r="G29" s="27">
        <v>20000</v>
      </c>
      <c r="H29" s="27">
        <v>2400</v>
      </c>
      <c r="I29" s="27">
        <v>960</v>
      </c>
      <c r="J29" s="27">
        <v>240</v>
      </c>
      <c r="K29" s="27">
        <v>240</v>
      </c>
      <c r="L29" s="27">
        <v>960</v>
      </c>
      <c r="M29" s="69" t="s">
        <v>388</v>
      </c>
    </row>
    <row r="30" s="5" customFormat="1" ht="35" customHeight="1" spans="1:13">
      <c r="A30" s="25">
        <v>23</v>
      </c>
      <c r="B30" s="25" t="s">
        <v>266</v>
      </c>
      <c r="C30" s="25" t="s">
        <v>392</v>
      </c>
      <c r="D30" s="25" t="s">
        <v>393</v>
      </c>
      <c r="E30" s="25" t="s">
        <v>394</v>
      </c>
      <c r="F30" s="27">
        <v>60</v>
      </c>
      <c r="G30" s="27">
        <v>120000</v>
      </c>
      <c r="H30" s="27">
        <v>14400</v>
      </c>
      <c r="I30" s="27">
        <v>5760</v>
      </c>
      <c r="J30" s="27">
        <v>1440</v>
      </c>
      <c r="K30" s="27">
        <v>1440</v>
      </c>
      <c r="L30" s="27">
        <v>5760</v>
      </c>
      <c r="M30" s="69" t="s">
        <v>395</v>
      </c>
    </row>
    <row r="31" s="5" customFormat="1" ht="35" customHeight="1" spans="1:13">
      <c r="A31" s="25">
        <v>24</v>
      </c>
      <c r="B31" s="25" t="s">
        <v>270</v>
      </c>
      <c r="C31" s="26" t="s">
        <v>396</v>
      </c>
      <c r="D31" s="25" t="s">
        <v>397</v>
      </c>
      <c r="E31" s="25" t="s">
        <v>398</v>
      </c>
      <c r="F31" s="27">
        <v>120</v>
      </c>
      <c r="G31" s="27">
        <v>180000</v>
      </c>
      <c r="H31" s="27">
        <v>21600</v>
      </c>
      <c r="I31" s="27">
        <v>8640</v>
      </c>
      <c r="J31" s="27">
        <v>2160</v>
      </c>
      <c r="K31" s="27">
        <v>2160</v>
      </c>
      <c r="L31" s="27">
        <v>8640</v>
      </c>
      <c r="M31" s="69" t="s">
        <v>399</v>
      </c>
    </row>
    <row r="32" s="5" customFormat="1" ht="35" customHeight="1" spans="1:13">
      <c r="A32" s="25">
        <v>25</v>
      </c>
      <c r="B32" s="25" t="s">
        <v>270</v>
      </c>
      <c r="C32" s="26" t="s">
        <v>396</v>
      </c>
      <c r="D32" s="25" t="s">
        <v>400</v>
      </c>
      <c r="E32" s="25" t="s">
        <v>398</v>
      </c>
      <c r="F32" s="27">
        <v>61</v>
      </c>
      <c r="G32" s="27">
        <v>122000</v>
      </c>
      <c r="H32" s="27">
        <v>14640</v>
      </c>
      <c r="I32" s="27">
        <v>5856</v>
      </c>
      <c r="J32" s="27">
        <v>1464</v>
      </c>
      <c r="K32" s="27">
        <v>1464</v>
      </c>
      <c r="L32" s="27">
        <v>5856</v>
      </c>
      <c r="M32" s="69" t="s">
        <v>401</v>
      </c>
    </row>
    <row r="33" s="5" customFormat="1" ht="35" customHeight="1" spans="1:13">
      <c r="A33" s="25">
        <v>26</v>
      </c>
      <c r="B33" s="25" t="s">
        <v>270</v>
      </c>
      <c r="C33" s="26" t="s">
        <v>402</v>
      </c>
      <c r="D33" s="25" t="s">
        <v>403</v>
      </c>
      <c r="E33" s="25" t="s">
        <v>398</v>
      </c>
      <c r="F33" s="27">
        <v>20</v>
      </c>
      <c r="G33" s="27">
        <v>40000</v>
      </c>
      <c r="H33" s="27">
        <v>4800</v>
      </c>
      <c r="I33" s="27">
        <v>1920</v>
      </c>
      <c r="J33" s="27">
        <v>480</v>
      </c>
      <c r="K33" s="27">
        <v>480</v>
      </c>
      <c r="L33" s="27">
        <v>1920</v>
      </c>
      <c r="M33" s="69" t="s">
        <v>404</v>
      </c>
    </row>
    <row r="34" s="5" customFormat="1" ht="35" customHeight="1" spans="1:13">
      <c r="A34" s="25">
        <v>27</v>
      </c>
      <c r="B34" s="25" t="s">
        <v>270</v>
      </c>
      <c r="C34" s="26" t="s">
        <v>405</v>
      </c>
      <c r="D34" s="25" t="s">
        <v>406</v>
      </c>
      <c r="E34" s="25" t="s">
        <v>407</v>
      </c>
      <c r="F34" s="27">
        <v>50</v>
      </c>
      <c r="G34" s="27">
        <v>100000</v>
      </c>
      <c r="H34" s="27">
        <v>12000</v>
      </c>
      <c r="I34" s="27">
        <v>4800</v>
      </c>
      <c r="J34" s="27">
        <v>1200</v>
      </c>
      <c r="K34" s="27">
        <v>1200</v>
      </c>
      <c r="L34" s="27">
        <v>4800</v>
      </c>
      <c r="M34" s="69" t="s">
        <v>408</v>
      </c>
    </row>
    <row r="35" s="5" customFormat="1" ht="35" customHeight="1" spans="1:13">
      <c r="A35" s="25">
        <v>28</v>
      </c>
      <c r="B35" s="25" t="s">
        <v>270</v>
      </c>
      <c r="C35" s="26" t="s">
        <v>409</v>
      </c>
      <c r="D35" s="25" t="s">
        <v>410</v>
      </c>
      <c r="E35" s="25" t="s">
        <v>407</v>
      </c>
      <c r="F35" s="27">
        <v>50</v>
      </c>
      <c r="G35" s="27">
        <v>100000</v>
      </c>
      <c r="H35" s="27">
        <v>12000</v>
      </c>
      <c r="I35" s="27">
        <v>4800</v>
      </c>
      <c r="J35" s="27">
        <v>1200</v>
      </c>
      <c r="K35" s="27">
        <v>1200</v>
      </c>
      <c r="L35" s="27">
        <v>4800</v>
      </c>
      <c r="M35" s="69" t="s">
        <v>411</v>
      </c>
    </row>
    <row r="36" s="5" customFormat="1" ht="35" customHeight="1" spans="1:13">
      <c r="A36" s="25">
        <v>29</v>
      </c>
      <c r="B36" s="25" t="s">
        <v>270</v>
      </c>
      <c r="C36" s="26" t="s">
        <v>271</v>
      </c>
      <c r="D36" s="25" t="s">
        <v>412</v>
      </c>
      <c r="E36" s="25" t="s">
        <v>413</v>
      </c>
      <c r="F36" s="27">
        <v>79</v>
      </c>
      <c r="G36" s="27">
        <v>118500</v>
      </c>
      <c r="H36" s="27">
        <v>14220</v>
      </c>
      <c r="I36" s="27">
        <v>5688</v>
      </c>
      <c r="J36" s="27">
        <v>1422</v>
      </c>
      <c r="K36" s="27">
        <v>1422</v>
      </c>
      <c r="L36" s="27">
        <v>5688</v>
      </c>
      <c r="M36" s="69" t="s">
        <v>414</v>
      </c>
    </row>
    <row r="37" s="5" customFormat="1" ht="35" customHeight="1" spans="1:13">
      <c r="A37" s="25">
        <v>30</v>
      </c>
      <c r="B37" s="25" t="s">
        <v>270</v>
      </c>
      <c r="C37" s="26" t="s">
        <v>271</v>
      </c>
      <c r="D37" s="25" t="s">
        <v>415</v>
      </c>
      <c r="E37" s="25" t="s">
        <v>413</v>
      </c>
      <c r="F37" s="27">
        <v>81</v>
      </c>
      <c r="G37" s="27">
        <v>121500</v>
      </c>
      <c r="H37" s="27">
        <v>14580</v>
      </c>
      <c r="I37" s="27">
        <v>5832</v>
      </c>
      <c r="J37" s="27">
        <v>1458</v>
      </c>
      <c r="K37" s="27">
        <v>1458</v>
      </c>
      <c r="L37" s="27">
        <v>5832</v>
      </c>
      <c r="M37" s="69" t="s">
        <v>416</v>
      </c>
    </row>
    <row r="38" s="5" customFormat="1" ht="35" customHeight="1" spans="1:13">
      <c r="A38" s="25">
        <v>31</v>
      </c>
      <c r="B38" s="25" t="s">
        <v>270</v>
      </c>
      <c r="C38" s="26" t="s">
        <v>417</v>
      </c>
      <c r="D38" s="25" t="s">
        <v>418</v>
      </c>
      <c r="E38" s="25" t="s">
        <v>419</v>
      </c>
      <c r="F38" s="27">
        <v>151.5</v>
      </c>
      <c r="G38" s="27">
        <v>227250</v>
      </c>
      <c r="H38" s="27">
        <v>27270</v>
      </c>
      <c r="I38" s="27">
        <v>10908</v>
      </c>
      <c r="J38" s="27">
        <v>2727</v>
      </c>
      <c r="K38" s="27">
        <v>2727</v>
      </c>
      <c r="L38" s="27">
        <v>10908</v>
      </c>
      <c r="M38" s="69" t="s">
        <v>420</v>
      </c>
    </row>
    <row r="39" s="5" customFormat="1" ht="35" customHeight="1" spans="1:13">
      <c r="A39" s="25">
        <v>32</v>
      </c>
      <c r="B39" s="25" t="s">
        <v>270</v>
      </c>
      <c r="C39" s="26" t="s">
        <v>417</v>
      </c>
      <c r="D39" s="25" t="s">
        <v>421</v>
      </c>
      <c r="E39" s="25" t="s">
        <v>419</v>
      </c>
      <c r="F39" s="27">
        <v>90</v>
      </c>
      <c r="G39" s="27">
        <v>135000</v>
      </c>
      <c r="H39" s="27">
        <v>16200</v>
      </c>
      <c r="I39" s="27">
        <v>6480</v>
      </c>
      <c r="J39" s="27">
        <v>1620</v>
      </c>
      <c r="K39" s="27">
        <v>1620</v>
      </c>
      <c r="L39" s="27">
        <v>6480</v>
      </c>
      <c r="M39" s="69" t="s">
        <v>422</v>
      </c>
    </row>
    <row r="40" s="5" customFormat="1" ht="35" customHeight="1" spans="1:13">
      <c r="A40" s="25">
        <v>33</v>
      </c>
      <c r="B40" s="25" t="s">
        <v>270</v>
      </c>
      <c r="C40" s="26" t="s">
        <v>417</v>
      </c>
      <c r="D40" s="25" t="s">
        <v>423</v>
      </c>
      <c r="E40" s="25" t="s">
        <v>419</v>
      </c>
      <c r="F40" s="27">
        <v>135</v>
      </c>
      <c r="G40" s="27">
        <v>202500</v>
      </c>
      <c r="H40" s="27">
        <v>24300</v>
      </c>
      <c r="I40" s="27">
        <v>9720</v>
      </c>
      <c r="J40" s="27">
        <v>2430</v>
      </c>
      <c r="K40" s="27">
        <v>2430</v>
      </c>
      <c r="L40" s="27">
        <v>9720</v>
      </c>
      <c r="M40" s="69" t="s">
        <v>424</v>
      </c>
    </row>
    <row r="41" s="5" customFormat="1" ht="35" customHeight="1" spans="1:13">
      <c r="A41" s="25">
        <v>34</v>
      </c>
      <c r="B41" s="25" t="s">
        <v>270</v>
      </c>
      <c r="C41" s="26" t="s">
        <v>425</v>
      </c>
      <c r="D41" s="25" t="s">
        <v>426</v>
      </c>
      <c r="E41" s="25" t="s">
        <v>391</v>
      </c>
      <c r="F41" s="27">
        <v>295</v>
      </c>
      <c r="G41" s="27">
        <v>442500</v>
      </c>
      <c r="H41" s="27">
        <v>53100</v>
      </c>
      <c r="I41" s="27">
        <v>21240</v>
      </c>
      <c r="J41" s="27">
        <v>5310</v>
      </c>
      <c r="K41" s="27">
        <v>5310</v>
      </c>
      <c r="L41" s="27">
        <v>21240</v>
      </c>
      <c r="M41" s="69" t="s">
        <v>427</v>
      </c>
    </row>
    <row r="42" s="5" customFormat="1" ht="35" customHeight="1" spans="1:13">
      <c r="A42" s="25">
        <v>35</v>
      </c>
      <c r="B42" s="25" t="s">
        <v>270</v>
      </c>
      <c r="C42" s="25" t="s">
        <v>425</v>
      </c>
      <c r="D42" s="25" t="s">
        <v>428</v>
      </c>
      <c r="E42" s="25" t="s">
        <v>391</v>
      </c>
      <c r="F42" s="27">
        <v>230</v>
      </c>
      <c r="G42" s="27">
        <v>345000</v>
      </c>
      <c r="H42" s="27">
        <v>41400</v>
      </c>
      <c r="I42" s="27">
        <v>16560</v>
      </c>
      <c r="J42" s="27">
        <v>4140</v>
      </c>
      <c r="K42" s="27">
        <v>4140</v>
      </c>
      <c r="L42" s="27">
        <v>16560</v>
      </c>
      <c r="M42" s="69" t="s">
        <v>429</v>
      </c>
    </row>
    <row r="43" s="5" customFormat="1" ht="35" customHeight="1" spans="1:13">
      <c r="A43" s="25">
        <v>36</v>
      </c>
      <c r="B43" s="25" t="s">
        <v>270</v>
      </c>
      <c r="C43" s="25" t="s">
        <v>425</v>
      </c>
      <c r="D43" s="25" t="s">
        <v>430</v>
      </c>
      <c r="E43" s="25" t="s">
        <v>391</v>
      </c>
      <c r="F43" s="27">
        <v>81</v>
      </c>
      <c r="G43" s="27">
        <v>121500</v>
      </c>
      <c r="H43" s="27">
        <v>14580</v>
      </c>
      <c r="I43" s="27">
        <v>5832</v>
      </c>
      <c r="J43" s="27">
        <v>1458</v>
      </c>
      <c r="K43" s="27">
        <v>1458</v>
      </c>
      <c r="L43" s="27">
        <v>5832</v>
      </c>
      <c r="M43" s="69" t="s">
        <v>416</v>
      </c>
    </row>
    <row r="44" s="5" customFormat="1" ht="35" customHeight="1" spans="1:13">
      <c r="A44" s="25">
        <v>37</v>
      </c>
      <c r="B44" s="25" t="s">
        <v>270</v>
      </c>
      <c r="C44" s="25" t="s">
        <v>431</v>
      </c>
      <c r="D44" s="25" t="s">
        <v>432</v>
      </c>
      <c r="E44" s="25" t="s">
        <v>391</v>
      </c>
      <c r="F44" s="27">
        <v>60</v>
      </c>
      <c r="G44" s="27">
        <v>90000</v>
      </c>
      <c r="H44" s="27">
        <v>10800</v>
      </c>
      <c r="I44" s="27">
        <v>4320</v>
      </c>
      <c r="J44" s="27">
        <v>1080</v>
      </c>
      <c r="K44" s="27">
        <v>1080</v>
      </c>
      <c r="L44" s="27">
        <v>4320</v>
      </c>
      <c r="M44" s="69" t="s">
        <v>433</v>
      </c>
    </row>
    <row r="45" s="5" customFormat="1" ht="35" customHeight="1" spans="1:13">
      <c r="A45" s="25">
        <v>38</v>
      </c>
      <c r="B45" s="25" t="s">
        <v>434</v>
      </c>
      <c r="C45" s="26" t="s">
        <v>435</v>
      </c>
      <c r="D45" s="25" t="s">
        <v>436</v>
      </c>
      <c r="E45" s="25" t="s">
        <v>437</v>
      </c>
      <c r="F45" s="27">
        <v>857.5</v>
      </c>
      <c r="G45" s="27">
        <v>1286250</v>
      </c>
      <c r="H45" s="27">
        <v>154350</v>
      </c>
      <c r="I45" s="27">
        <v>61740</v>
      </c>
      <c r="J45" s="27">
        <v>15435</v>
      </c>
      <c r="K45" s="27">
        <v>15435</v>
      </c>
      <c r="L45" s="27">
        <v>61740</v>
      </c>
      <c r="M45" s="69" t="s">
        <v>438</v>
      </c>
    </row>
    <row r="46" s="5" customFormat="1" ht="35" customHeight="1" spans="1:13">
      <c r="A46" s="25">
        <v>39</v>
      </c>
      <c r="B46" s="25" t="s">
        <v>434</v>
      </c>
      <c r="C46" s="26" t="s">
        <v>435</v>
      </c>
      <c r="D46" s="25" t="s">
        <v>439</v>
      </c>
      <c r="E46" s="25" t="s">
        <v>437</v>
      </c>
      <c r="F46" s="27">
        <v>319</v>
      </c>
      <c r="G46" s="27">
        <v>478500</v>
      </c>
      <c r="H46" s="27">
        <v>57420</v>
      </c>
      <c r="I46" s="27">
        <v>22968</v>
      </c>
      <c r="J46" s="27">
        <v>5742</v>
      </c>
      <c r="K46" s="27">
        <v>5742</v>
      </c>
      <c r="L46" s="27">
        <v>22968</v>
      </c>
      <c r="M46" s="69" t="s">
        <v>440</v>
      </c>
    </row>
    <row r="47" s="5" customFormat="1" ht="35" customHeight="1" spans="1:13">
      <c r="A47" s="25">
        <v>40</v>
      </c>
      <c r="B47" s="25" t="s">
        <v>434</v>
      </c>
      <c r="C47" s="26" t="s">
        <v>435</v>
      </c>
      <c r="D47" s="25" t="s">
        <v>441</v>
      </c>
      <c r="E47" s="25" t="s">
        <v>437</v>
      </c>
      <c r="F47" s="27">
        <v>187.5</v>
      </c>
      <c r="G47" s="27">
        <v>281250</v>
      </c>
      <c r="H47" s="27">
        <v>33750</v>
      </c>
      <c r="I47" s="27">
        <v>13500</v>
      </c>
      <c r="J47" s="27">
        <v>3375</v>
      </c>
      <c r="K47" s="27">
        <v>3375</v>
      </c>
      <c r="L47" s="27">
        <v>13500</v>
      </c>
      <c r="M47" s="69" t="s">
        <v>442</v>
      </c>
    </row>
    <row r="48" s="5" customFormat="1" ht="35" customHeight="1" spans="1:13">
      <c r="A48" s="25">
        <v>41</v>
      </c>
      <c r="B48" s="25" t="s">
        <v>434</v>
      </c>
      <c r="C48" s="26" t="s">
        <v>435</v>
      </c>
      <c r="D48" s="25" t="s">
        <v>443</v>
      </c>
      <c r="E48" s="25" t="s">
        <v>437</v>
      </c>
      <c r="F48" s="27">
        <v>50</v>
      </c>
      <c r="G48" s="27">
        <v>75000</v>
      </c>
      <c r="H48" s="27">
        <v>9000</v>
      </c>
      <c r="I48" s="27">
        <v>3600</v>
      </c>
      <c r="J48" s="27">
        <v>900</v>
      </c>
      <c r="K48" s="27">
        <v>900</v>
      </c>
      <c r="L48" s="27">
        <v>3600</v>
      </c>
      <c r="M48" s="69" t="s">
        <v>444</v>
      </c>
    </row>
    <row r="49" s="5" customFormat="1" ht="35" customHeight="1" spans="1:13">
      <c r="A49" s="25">
        <v>42</v>
      </c>
      <c r="B49" s="25" t="s">
        <v>434</v>
      </c>
      <c r="C49" s="26" t="s">
        <v>435</v>
      </c>
      <c r="D49" s="25" t="s">
        <v>445</v>
      </c>
      <c r="E49" s="25" t="s">
        <v>437</v>
      </c>
      <c r="F49" s="27">
        <v>1172.72</v>
      </c>
      <c r="G49" s="27">
        <v>1759080</v>
      </c>
      <c r="H49" s="27">
        <v>211089.6</v>
      </c>
      <c r="I49" s="27">
        <v>84435.84</v>
      </c>
      <c r="J49" s="27">
        <v>21108.96</v>
      </c>
      <c r="K49" s="27">
        <v>21108.96</v>
      </c>
      <c r="L49" s="27">
        <v>84435.84</v>
      </c>
      <c r="M49" s="69" t="s">
        <v>446</v>
      </c>
    </row>
    <row r="50" s="5" customFormat="1" ht="35" customHeight="1" spans="1:13">
      <c r="A50" s="25">
        <v>43</v>
      </c>
      <c r="B50" s="25" t="s">
        <v>434</v>
      </c>
      <c r="C50" s="26" t="s">
        <v>447</v>
      </c>
      <c r="D50" s="25" t="s">
        <v>448</v>
      </c>
      <c r="E50" s="25" t="s">
        <v>449</v>
      </c>
      <c r="F50" s="27">
        <v>255.55</v>
      </c>
      <c r="G50" s="27">
        <v>383325</v>
      </c>
      <c r="H50" s="27">
        <v>45999</v>
      </c>
      <c r="I50" s="27">
        <v>18399.6</v>
      </c>
      <c r="J50" s="27">
        <v>4599.9</v>
      </c>
      <c r="K50" s="27">
        <v>4599.9</v>
      </c>
      <c r="L50" s="27">
        <v>18399.6</v>
      </c>
      <c r="M50" s="69" t="s">
        <v>450</v>
      </c>
    </row>
    <row r="51" s="5" customFormat="1" ht="35" customHeight="1" spans="1:13">
      <c r="A51" s="25">
        <v>44</v>
      </c>
      <c r="B51" s="25" t="s">
        <v>434</v>
      </c>
      <c r="C51" s="26" t="s">
        <v>447</v>
      </c>
      <c r="D51" s="25" t="s">
        <v>451</v>
      </c>
      <c r="E51" s="25" t="s">
        <v>449</v>
      </c>
      <c r="F51" s="27">
        <v>551.5</v>
      </c>
      <c r="G51" s="27">
        <v>827250</v>
      </c>
      <c r="H51" s="27">
        <v>99270</v>
      </c>
      <c r="I51" s="27">
        <v>39708</v>
      </c>
      <c r="J51" s="27">
        <v>9927</v>
      </c>
      <c r="K51" s="27">
        <v>9927</v>
      </c>
      <c r="L51" s="27">
        <v>39708</v>
      </c>
      <c r="M51" s="69" t="s">
        <v>452</v>
      </c>
    </row>
    <row r="52" s="5" customFormat="1" ht="35" customHeight="1" spans="1:13">
      <c r="A52" s="25">
        <v>45</v>
      </c>
      <c r="B52" s="25" t="s">
        <v>434</v>
      </c>
      <c r="C52" s="26" t="s">
        <v>447</v>
      </c>
      <c r="D52" s="25" t="s">
        <v>453</v>
      </c>
      <c r="E52" s="25" t="s">
        <v>449</v>
      </c>
      <c r="F52" s="27">
        <v>59.5</v>
      </c>
      <c r="G52" s="27">
        <v>89250</v>
      </c>
      <c r="H52" s="27">
        <v>10710</v>
      </c>
      <c r="I52" s="27">
        <v>4284</v>
      </c>
      <c r="J52" s="27">
        <v>1071</v>
      </c>
      <c r="K52" s="27">
        <v>1071</v>
      </c>
      <c r="L52" s="27">
        <v>4284</v>
      </c>
      <c r="M52" s="69" t="s">
        <v>454</v>
      </c>
    </row>
    <row r="53" ht="69" customHeight="1" spans="1:14">
      <c r="A53" s="28" t="s">
        <v>455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47"/>
      <c r="N53" s="5"/>
    </row>
    <row r="54" ht="35" customHeight="1" spans="6:9">
      <c r="F54" s="29"/>
      <c r="G54" s="29"/>
      <c r="H54" s="29"/>
      <c r="I54" s="29"/>
    </row>
    <row r="55" ht="30" customHeight="1" spans="1:12">
      <c r="A55" s="35"/>
      <c r="B55" s="35"/>
      <c r="C55" s="35"/>
      <c r="D55" s="3"/>
      <c r="E55" s="3"/>
      <c r="F55" s="3"/>
      <c r="G55" s="3"/>
      <c r="H55" s="3"/>
      <c r="I55" s="3"/>
      <c r="J55" s="3"/>
      <c r="K55" s="3"/>
      <c r="L55" s="3"/>
    </row>
    <row r="56" ht="30" customHeight="1" spans="1:12">
      <c r="A56" s="35"/>
      <c r="B56" s="35"/>
      <c r="C56" s="35"/>
      <c r="D56" s="3"/>
      <c r="E56" s="3"/>
      <c r="F56" s="3"/>
      <c r="G56" s="3"/>
      <c r="H56" s="3"/>
      <c r="I56" s="3"/>
      <c r="J56" s="3"/>
      <c r="K56" s="3"/>
      <c r="L56" s="3"/>
    </row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</sheetData>
  <mergeCells count="15">
    <mergeCell ref="A2:M2"/>
    <mergeCell ref="I4:L4"/>
    <mergeCell ref="A6:H6"/>
    <mergeCell ref="I6:K6"/>
    <mergeCell ref="A7:E7"/>
    <mergeCell ref="A53:M53"/>
    <mergeCell ref="A4:A5"/>
    <mergeCell ref="B4:B5"/>
    <mergeCell ref="C4:C5"/>
    <mergeCell ref="D4:D5"/>
    <mergeCell ref="E4:E5"/>
    <mergeCell ref="F4:F5"/>
    <mergeCell ref="G4:G5"/>
    <mergeCell ref="H4:H5"/>
    <mergeCell ref="M4:M5"/>
  </mergeCells>
  <printOptions horizontalCentered="1"/>
  <pageMargins left="0.550694444444444" right="0.354166666666667" top="0.590277777777778" bottom="0.354166666666667" header="0.314583333333333" footer="0.314583333333333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42"/>
  <sheetViews>
    <sheetView topLeftCell="A4" workbookViewId="0">
      <selection activeCell="D17" sqref="D17"/>
    </sheetView>
  </sheetViews>
  <sheetFormatPr defaultColWidth="9" defaultRowHeight="13.5"/>
  <cols>
    <col min="1" max="1" width="6" style="51" customWidth="1"/>
    <col min="2" max="2" width="7.28571428571429" style="51" customWidth="1"/>
    <col min="3" max="3" width="17.2857142857143" style="51" customWidth="1"/>
    <col min="4" max="4" width="29.5714285714286" style="51" customWidth="1"/>
    <col min="5" max="5" width="14.1428571428571" style="51" customWidth="1"/>
    <col min="6" max="6" width="12.1428571428571" style="51" customWidth="1"/>
    <col min="7" max="7" width="15.2857142857143" style="51" customWidth="1"/>
    <col min="8" max="8" width="14.4285714285714" style="51" customWidth="1"/>
    <col min="9" max="12" width="12.7142857142857" style="51" customWidth="1"/>
    <col min="13" max="13" width="26.4285714285714" style="53" customWidth="1"/>
    <col min="14" max="14" width="9.14285714285714" style="51"/>
    <col min="15" max="15" width="12.8571428571429" style="51"/>
    <col min="16" max="16384" width="9.14285714285714" style="51"/>
  </cols>
  <sheetData>
    <row r="1" s="50" customFormat="1" ht="16.5" spans="1:13">
      <c r="A1" s="54" t="s">
        <v>456</v>
      </c>
      <c r="B1" s="55"/>
      <c r="C1" s="56"/>
      <c r="D1" s="56"/>
      <c r="E1" s="56"/>
      <c r="F1" s="57"/>
      <c r="G1" s="57"/>
      <c r="H1" s="57"/>
      <c r="I1" s="57"/>
      <c r="J1" s="57"/>
      <c r="K1" s="57"/>
      <c r="L1" s="57"/>
      <c r="M1" s="67"/>
    </row>
    <row r="2" s="51" customFormat="1" ht="36" customHeight="1" spans="1:13">
      <c r="A2" s="11" t="s">
        <v>457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37"/>
    </row>
    <row r="3" s="52" customFormat="1" ht="23" customHeight="1" spans="1:13">
      <c r="A3" s="12" t="s">
        <v>324</v>
      </c>
      <c r="B3" s="13"/>
      <c r="C3" s="58"/>
      <c r="D3" s="58"/>
      <c r="E3" s="58"/>
      <c r="F3" s="59"/>
      <c r="G3" s="59"/>
      <c r="H3" s="60"/>
      <c r="I3" s="60"/>
      <c r="J3" s="60"/>
      <c r="K3" s="60"/>
      <c r="L3" s="60"/>
      <c r="M3" s="37" t="s">
        <v>3</v>
      </c>
    </row>
    <row r="4" s="4" customFormat="1" ht="20.1" customHeight="1" spans="1:13">
      <c r="A4" s="17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8" t="s">
        <v>11</v>
      </c>
      <c r="I4" s="39" t="s">
        <v>12</v>
      </c>
      <c r="J4" s="39"/>
      <c r="K4" s="39"/>
      <c r="L4" s="40"/>
      <c r="M4" s="41" t="s">
        <v>13</v>
      </c>
    </row>
    <row r="5" s="4" customFormat="1" ht="20.1" customHeight="1" spans="1:13">
      <c r="A5" s="19"/>
      <c r="B5" s="19"/>
      <c r="C5" s="19"/>
      <c r="D5" s="19"/>
      <c r="E5" s="19"/>
      <c r="F5" s="19"/>
      <c r="G5" s="19"/>
      <c r="H5" s="20"/>
      <c r="I5" s="42" t="s">
        <v>14</v>
      </c>
      <c r="J5" s="42" t="s">
        <v>15</v>
      </c>
      <c r="K5" s="42" t="s">
        <v>16</v>
      </c>
      <c r="L5" s="42" t="s">
        <v>17</v>
      </c>
      <c r="M5" s="43"/>
    </row>
    <row r="6" s="5" customFormat="1" ht="26.25" customHeight="1" spans="1:13">
      <c r="A6" s="21" t="s">
        <v>18</v>
      </c>
      <c r="B6" s="22"/>
      <c r="C6" s="22"/>
      <c r="D6" s="22"/>
      <c r="E6" s="22"/>
      <c r="F6" s="22"/>
      <c r="G6" s="22"/>
      <c r="H6" s="23"/>
      <c r="I6" s="39">
        <f>SUM(I7:K7)</f>
        <v>21312</v>
      </c>
      <c r="J6" s="39"/>
      <c r="K6" s="40"/>
      <c r="L6" s="42" t="s">
        <v>19</v>
      </c>
      <c r="M6" s="44" t="s">
        <v>19</v>
      </c>
    </row>
    <row r="7" s="5" customFormat="1" ht="42" customHeight="1" spans="1:13">
      <c r="A7" s="21" t="s">
        <v>20</v>
      </c>
      <c r="B7" s="22"/>
      <c r="C7" s="22"/>
      <c r="D7" s="22"/>
      <c r="E7" s="23"/>
      <c r="F7" s="24">
        <f>SUM(F8:F12)</f>
        <v>148</v>
      </c>
      <c r="G7" s="24">
        <f t="shared" ref="G7:L7" si="0">SUM(G8:G12)</f>
        <v>296000</v>
      </c>
      <c r="H7" s="24">
        <f t="shared" si="0"/>
        <v>35520</v>
      </c>
      <c r="I7" s="24">
        <f t="shared" si="0"/>
        <v>14208</v>
      </c>
      <c r="J7" s="24">
        <f t="shared" si="0"/>
        <v>3552</v>
      </c>
      <c r="K7" s="24">
        <f t="shared" si="0"/>
        <v>3552</v>
      </c>
      <c r="L7" s="24">
        <f t="shared" si="0"/>
        <v>14208</v>
      </c>
      <c r="M7" s="68" t="s">
        <v>458</v>
      </c>
    </row>
    <row r="8" s="5" customFormat="1" ht="35" customHeight="1" spans="1:13">
      <c r="A8" s="25">
        <v>10</v>
      </c>
      <c r="B8" s="25" t="s">
        <v>80</v>
      </c>
      <c r="C8" s="25" t="s">
        <v>459</v>
      </c>
      <c r="D8" s="25" t="s">
        <v>460</v>
      </c>
      <c r="E8" s="25" t="s">
        <v>461</v>
      </c>
      <c r="F8" s="27">
        <v>30</v>
      </c>
      <c r="G8" s="27">
        <v>60000</v>
      </c>
      <c r="H8" s="27">
        <v>7200</v>
      </c>
      <c r="I8" s="27">
        <v>2880</v>
      </c>
      <c r="J8" s="27">
        <v>720</v>
      </c>
      <c r="K8" s="27">
        <v>720</v>
      </c>
      <c r="L8" s="27">
        <v>2880</v>
      </c>
      <c r="M8" s="69" t="s">
        <v>462</v>
      </c>
    </row>
    <row r="9" s="5" customFormat="1" ht="35" customHeight="1" spans="1:13">
      <c r="A9" s="25">
        <v>11</v>
      </c>
      <c r="B9" s="25" t="s">
        <v>80</v>
      </c>
      <c r="C9" s="25" t="s">
        <v>463</v>
      </c>
      <c r="D9" s="25" t="s">
        <v>464</v>
      </c>
      <c r="E9" s="25" t="s">
        <v>461</v>
      </c>
      <c r="F9" s="27">
        <v>10</v>
      </c>
      <c r="G9" s="27">
        <v>20000</v>
      </c>
      <c r="H9" s="27">
        <v>2400</v>
      </c>
      <c r="I9" s="27">
        <v>960</v>
      </c>
      <c r="J9" s="27">
        <v>240</v>
      </c>
      <c r="K9" s="27">
        <v>240</v>
      </c>
      <c r="L9" s="27">
        <v>960</v>
      </c>
      <c r="M9" s="69" t="s">
        <v>462</v>
      </c>
    </row>
    <row r="10" s="5" customFormat="1" ht="35" customHeight="1" spans="1:13">
      <c r="A10" s="25">
        <v>12</v>
      </c>
      <c r="B10" s="25" t="s">
        <v>80</v>
      </c>
      <c r="C10" s="25" t="s">
        <v>465</v>
      </c>
      <c r="D10" s="25" t="s">
        <v>466</v>
      </c>
      <c r="E10" s="25" t="s">
        <v>467</v>
      </c>
      <c r="F10" s="27">
        <v>20</v>
      </c>
      <c r="G10" s="27">
        <v>40000</v>
      </c>
      <c r="H10" s="27">
        <v>4800</v>
      </c>
      <c r="I10" s="27">
        <v>1920</v>
      </c>
      <c r="J10" s="27">
        <v>480</v>
      </c>
      <c r="K10" s="27">
        <v>480</v>
      </c>
      <c r="L10" s="27">
        <v>1920</v>
      </c>
      <c r="M10" s="69" t="s">
        <v>468</v>
      </c>
    </row>
    <row r="11" s="5" customFormat="1" ht="35" customHeight="1" spans="1:13">
      <c r="A11" s="25">
        <v>13</v>
      </c>
      <c r="B11" s="25" t="s">
        <v>80</v>
      </c>
      <c r="C11" s="25" t="s">
        <v>469</v>
      </c>
      <c r="D11" s="25" t="s">
        <v>470</v>
      </c>
      <c r="E11" s="25" t="s">
        <v>467</v>
      </c>
      <c r="F11" s="27">
        <v>60</v>
      </c>
      <c r="G11" s="27">
        <v>120000</v>
      </c>
      <c r="H11" s="27">
        <v>14400</v>
      </c>
      <c r="I11" s="27">
        <v>5760</v>
      </c>
      <c r="J11" s="27">
        <v>1440</v>
      </c>
      <c r="K11" s="27">
        <v>1440</v>
      </c>
      <c r="L11" s="27">
        <v>5760</v>
      </c>
      <c r="M11" s="69" t="s">
        <v>462</v>
      </c>
    </row>
    <row r="12" s="5" customFormat="1" ht="35" customHeight="1" spans="1:13">
      <c r="A12" s="25">
        <v>14</v>
      </c>
      <c r="B12" s="25" t="s">
        <v>80</v>
      </c>
      <c r="C12" s="25" t="s">
        <v>471</v>
      </c>
      <c r="D12" s="25" t="s">
        <v>472</v>
      </c>
      <c r="E12" s="25" t="s">
        <v>473</v>
      </c>
      <c r="F12" s="27">
        <v>28</v>
      </c>
      <c r="G12" s="27">
        <v>56000</v>
      </c>
      <c r="H12" s="27">
        <v>6720</v>
      </c>
      <c r="I12" s="27">
        <v>2688</v>
      </c>
      <c r="J12" s="27">
        <v>672</v>
      </c>
      <c r="K12" s="27">
        <v>672</v>
      </c>
      <c r="L12" s="27">
        <v>2688</v>
      </c>
      <c r="M12" s="69" t="s">
        <v>474</v>
      </c>
    </row>
    <row r="13" ht="80" customHeight="1" spans="1:14">
      <c r="A13" s="28" t="s">
        <v>455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47"/>
      <c r="N13" s="5"/>
    </row>
    <row r="14" ht="35" customHeight="1" spans="6:9">
      <c r="F14" s="61"/>
      <c r="G14" s="61"/>
      <c r="H14" s="61"/>
      <c r="I14" s="61"/>
    </row>
    <row r="15" ht="61" customHeight="1" spans="1:12">
      <c r="A15" s="62"/>
      <c r="B15" s="62"/>
      <c r="C15" s="62"/>
      <c r="D15" s="63" t="s">
        <v>297</v>
      </c>
      <c r="E15" s="63"/>
      <c r="F15" s="63"/>
      <c r="G15" s="63"/>
      <c r="H15" s="63"/>
      <c r="I15" s="63"/>
      <c r="J15" s="63" t="s">
        <v>298</v>
      </c>
      <c r="K15" s="63"/>
      <c r="L15" s="63"/>
    </row>
    <row r="16" ht="30" customHeight="1" spans="1:12">
      <c r="A16" s="62"/>
      <c r="B16" s="62"/>
      <c r="C16" s="62"/>
      <c r="D16" s="63" t="s">
        <v>299</v>
      </c>
      <c r="E16" s="63"/>
      <c r="F16" s="63"/>
      <c r="G16" s="63"/>
      <c r="H16" s="63"/>
      <c r="I16" s="63"/>
      <c r="J16" s="63" t="s">
        <v>300</v>
      </c>
      <c r="K16" s="63"/>
      <c r="L16" s="63"/>
    </row>
    <row r="17" ht="30" customHeight="1" spans="1:12">
      <c r="A17" s="62"/>
      <c r="B17" s="62"/>
      <c r="C17" s="62"/>
      <c r="D17" s="32" t="s">
        <v>475</v>
      </c>
      <c r="E17" s="64"/>
      <c r="F17" s="64"/>
      <c r="G17" s="65"/>
      <c r="H17" s="65"/>
      <c r="I17" s="65"/>
      <c r="J17" s="65" t="s">
        <v>302</v>
      </c>
      <c r="K17" s="65"/>
      <c r="L17" s="63"/>
    </row>
    <row r="18" ht="30" customHeight="1" spans="1:12">
      <c r="A18" s="66"/>
      <c r="B18" s="66"/>
      <c r="C18" s="66"/>
      <c r="D18" s="52"/>
      <c r="E18" s="52"/>
      <c r="F18" s="52"/>
      <c r="G18" s="52"/>
      <c r="H18" s="52"/>
      <c r="I18" s="52"/>
      <c r="J18" s="52"/>
      <c r="K18" s="52"/>
      <c r="L18" s="52"/>
    </row>
    <row r="19" ht="30" customHeight="1" spans="1:12">
      <c r="A19" s="66"/>
      <c r="B19" s="66"/>
      <c r="C19" s="66"/>
      <c r="D19" s="52"/>
      <c r="E19" s="52"/>
      <c r="F19" s="52"/>
      <c r="G19" s="52"/>
      <c r="H19" s="52"/>
      <c r="I19" s="52"/>
      <c r="J19" s="52"/>
      <c r="K19" s="52"/>
      <c r="L19" s="52"/>
    </row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</sheetData>
  <mergeCells count="15">
    <mergeCell ref="A2:M2"/>
    <mergeCell ref="I4:L4"/>
    <mergeCell ref="A6:H6"/>
    <mergeCell ref="I6:K6"/>
    <mergeCell ref="A7:E7"/>
    <mergeCell ref="A13:M13"/>
    <mergeCell ref="A4:A5"/>
    <mergeCell ref="B4:B5"/>
    <mergeCell ref="C4:C5"/>
    <mergeCell ref="D4:D5"/>
    <mergeCell ref="E4:E5"/>
    <mergeCell ref="F4:F5"/>
    <mergeCell ref="G4:G5"/>
    <mergeCell ref="H4:H5"/>
    <mergeCell ref="M4:M5"/>
  </mergeCells>
  <printOptions horizontalCentered="1"/>
  <pageMargins left="0.550694444444444" right="0.354166666666667" top="0.590277777777778" bottom="0.354166666666667" header="0.314583333333333" footer="0.314583333333333"/>
  <pageSetup paperSize="9" scale="7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40"/>
  <sheetViews>
    <sheetView workbookViewId="0">
      <selection activeCell="D15" sqref="D15"/>
    </sheetView>
  </sheetViews>
  <sheetFormatPr defaultColWidth="9" defaultRowHeight="13.5"/>
  <cols>
    <col min="1" max="1" width="6" style="2" customWidth="1"/>
    <col min="2" max="2" width="7.28571428571429" style="2" customWidth="1"/>
    <col min="3" max="3" width="17.2857142857143" style="2" customWidth="1"/>
    <col min="4" max="4" width="29.5714285714286" style="2" customWidth="1"/>
    <col min="5" max="5" width="14.1428571428571" style="2" customWidth="1"/>
    <col min="6" max="6" width="12.1428571428571" style="2" customWidth="1"/>
    <col min="7" max="7" width="15.2857142857143" style="2" customWidth="1"/>
    <col min="8" max="8" width="14.4285714285714" style="2" customWidth="1"/>
    <col min="9" max="12" width="12.7142857142857" style="2" customWidth="1"/>
    <col min="13" max="13" width="22.2857142857143" style="6" customWidth="1"/>
    <col min="14" max="14" width="9.14285714285714" style="2"/>
    <col min="15" max="15" width="12.8571428571429" style="2"/>
    <col min="16" max="16384" width="9.14285714285714" style="2"/>
  </cols>
  <sheetData>
    <row r="1" s="1" customFormat="1" ht="16.5" spans="1:13">
      <c r="A1" s="7" t="s">
        <v>476</v>
      </c>
      <c r="B1" s="8"/>
      <c r="C1" s="9"/>
      <c r="D1" s="9"/>
      <c r="E1" s="9"/>
      <c r="F1" s="10"/>
      <c r="G1" s="10"/>
      <c r="H1" s="10"/>
      <c r="I1" s="10"/>
      <c r="J1" s="10"/>
      <c r="K1" s="10"/>
      <c r="L1" s="10"/>
      <c r="M1" s="36"/>
    </row>
    <row r="2" s="2" customFormat="1" ht="36" customHeight="1" spans="1:13">
      <c r="A2" s="11" t="s">
        <v>477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37"/>
    </row>
    <row r="3" s="3" customFormat="1" ht="23" customHeight="1" spans="1:13">
      <c r="A3" s="12" t="s">
        <v>324</v>
      </c>
      <c r="B3" s="13"/>
      <c r="C3" s="14"/>
      <c r="D3" s="14"/>
      <c r="E3" s="14"/>
      <c r="F3" s="15"/>
      <c r="G3" s="15"/>
      <c r="H3" s="16"/>
      <c r="I3" s="16"/>
      <c r="J3" s="16"/>
      <c r="K3" s="16"/>
      <c r="L3" s="16"/>
      <c r="M3" s="38" t="s">
        <v>3</v>
      </c>
    </row>
    <row r="4" s="4" customFormat="1" ht="20.1" customHeight="1" spans="1:13">
      <c r="A4" s="17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8" t="s">
        <v>11</v>
      </c>
      <c r="I4" s="39" t="s">
        <v>12</v>
      </c>
      <c r="J4" s="39"/>
      <c r="K4" s="39"/>
      <c r="L4" s="40"/>
      <c r="M4" s="41" t="s">
        <v>13</v>
      </c>
    </row>
    <row r="5" s="4" customFormat="1" ht="20.1" customHeight="1" spans="1:13">
      <c r="A5" s="19"/>
      <c r="B5" s="19"/>
      <c r="C5" s="19"/>
      <c r="D5" s="19"/>
      <c r="E5" s="19"/>
      <c r="F5" s="19"/>
      <c r="G5" s="19"/>
      <c r="H5" s="20"/>
      <c r="I5" s="42" t="s">
        <v>14</v>
      </c>
      <c r="J5" s="42" t="s">
        <v>15</v>
      </c>
      <c r="K5" s="42" t="s">
        <v>16</v>
      </c>
      <c r="L5" s="42" t="s">
        <v>17</v>
      </c>
      <c r="M5" s="43"/>
    </row>
    <row r="6" s="5" customFormat="1" ht="26.25" customHeight="1" spans="1:13">
      <c r="A6" s="21" t="s">
        <v>18</v>
      </c>
      <c r="B6" s="22"/>
      <c r="C6" s="22"/>
      <c r="D6" s="22"/>
      <c r="E6" s="22"/>
      <c r="F6" s="22"/>
      <c r="G6" s="22"/>
      <c r="H6" s="23"/>
      <c r="I6" s="39">
        <f>SUM(I7:K7)</f>
        <v>56880</v>
      </c>
      <c r="J6" s="39"/>
      <c r="K6" s="40"/>
      <c r="L6" s="42" t="s">
        <v>19</v>
      </c>
      <c r="M6" s="44" t="s">
        <v>19</v>
      </c>
    </row>
    <row r="7" s="5" customFormat="1" ht="42" customHeight="1" spans="1:13">
      <c r="A7" s="21" t="s">
        <v>20</v>
      </c>
      <c r="B7" s="22"/>
      <c r="C7" s="22"/>
      <c r="D7" s="22"/>
      <c r="E7" s="23"/>
      <c r="F7" s="24">
        <f t="shared" ref="F7:L7" si="0">SUM(F8:F10)</f>
        <v>395</v>
      </c>
      <c r="G7" s="24">
        <f t="shared" si="0"/>
        <v>790000</v>
      </c>
      <c r="H7" s="24">
        <f t="shared" si="0"/>
        <v>94800</v>
      </c>
      <c r="I7" s="24">
        <f t="shared" si="0"/>
        <v>37920</v>
      </c>
      <c r="J7" s="24">
        <f t="shared" si="0"/>
        <v>9480</v>
      </c>
      <c r="K7" s="24">
        <f t="shared" si="0"/>
        <v>9480</v>
      </c>
      <c r="L7" s="24">
        <f t="shared" si="0"/>
        <v>37920</v>
      </c>
      <c r="M7" s="45" t="s">
        <v>478</v>
      </c>
    </row>
    <row r="8" s="5" customFormat="1" ht="35" customHeight="1" spans="1:13">
      <c r="A8" s="25">
        <v>31</v>
      </c>
      <c r="B8" s="25" t="s">
        <v>479</v>
      </c>
      <c r="C8" s="26" t="s">
        <v>480</v>
      </c>
      <c r="D8" s="25" t="s">
        <v>481</v>
      </c>
      <c r="E8" s="25" t="s">
        <v>473</v>
      </c>
      <c r="F8" s="27">
        <v>130</v>
      </c>
      <c r="G8" s="27">
        <v>260000</v>
      </c>
      <c r="H8" s="27">
        <v>31200</v>
      </c>
      <c r="I8" s="27">
        <v>12480</v>
      </c>
      <c r="J8" s="27">
        <v>3120</v>
      </c>
      <c r="K8" s="27">
        <v>3120</v>
      </c>
      <c r="L8" s="27">
        <v>12480</v>
      </c>
      <c r="M8" s="46" t="s">
        <v>482</v>
      </c>
    </row>
    <row r="9" s="5" customFormat="1" ht="35" customHeight="1" spans="1:13">
      <c r="A9" s="25">
        <v>32</v>
      </c>
      <c r="B9" s="25" t="s">
        <v>479</v>
      </c>
      <c r="C9" s="25" t="s">
        <v>480</v>
      </c>
      <c r="D9" s="25" t="s">
        <v>483</v>
      </c>
      <c r="E9" s="25" t="s">
        <v>473</v>
      </c>
      <c r="F9" s="27">
        <v>165</v>
      </c>
      <c r="G9" s="27">
        <v>330000</v>
      </c>
      <c r="H9" s="27">
        <v>39600</v>
      </c>
      <c r="I9" s="27">
        <v>15840</v>
      </c>
      <c r="J9" s="27">
        <v>3960</v>
      </c>
      <c r="K9" s="27">
        <v>3960</v>
      </c>
      <c r="L9" s="27">
        <v>15840</v>
      </c>
      <c r="M9" s="46" t="s">
        <v>482</v>
      </c>
    </row>
    <row r="10" s="5" customFormat="1" ht="35" customHeight="1" spans="1:13">
      <c r="A10" s="25">
        <v>33</v>
      </c>
      <c r="B10" s="25" t="s">
        <v>479</v>
      </c>
      <c r="C10" s="25" t="s">
        <v>480</v>
      </c>
      <c r="D10" s="25" t="s">
        <v>484</v>
      </c>
      <c r="E10" s="25" t="s">
        <v>473</v>
      </c>
      <c r="F10" s="27">
        <v>100</v>
      </c>
      <c r="G10" s="27">
        <v>200000</v>
      </c>
      <c r="H10" s="27">
        <v>24000</v>
      </c>
      <c r="I10" s="27">
        <v>9600</v>
      </c>
      <c r="J10" s="27">
        <v>2400</v>
      </c>
      <c r="K10" s="27">
        <v>2400</v>
      </c>
      <c r="L10" s="27">
        <v>9600</v>
      </c>
      <c r="M10" s="46" t="s">
        <v>482</v>
      </c>
    </row>
    <row r="11" ht="80" customHeight="1" spans="1:14">
      <c r="A11" s="28" t="s">
        <v>455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47"/>
      <c r="N11" s="5"/>
    </row>
    <row r="12" ht="35" customHeight="1" spans="6:9">
      <c r="F12" s="29"/>
      <c r="G12" s="29"/>
      <c r="H12" s="29"/>
      <c r="I12" s="29"/>
    </row>
    <row r="13" ht="61" customHeight="1" spans="1:12">
      <c r="A13" s="30"/>
      <c r="B13" s="30"/>
      <c r="C13" s="30"/>
      <c r="D13" s="31" t="s">
        <v>297</v>
      </c>
      <c r="E13" s="31"/>
      <c r="F13" s="31"/>
      <c r="G13" s="31"/>
      <c r="H13" s="31"/>
      <c r="I13" s="31"/>
      <c r="J13" s="31" t="s">
        <v>298</v>
      </c>
      <c r="K13" s="31"/>
      <c r="L13" s="31"/>
    </row>
    <row r="14" ht="30" customHeight="1" spans="1:12">
      <c r="A14" s="30"/>
      <c r="B14" s="30"/>
      <c r="C14" s="30"/>
      <c r="D14" s="31" t="s">
        <v>299</v>
      </c>
      <c r="E14" s="31"/>
      <c r="F14" s="31"/>
      <c r="G14" s="31"/>
      <c r="H14" s="31"/>
      <c r="I14" s="31"/>
      <c r="J14" s="31" t="s">
        <v>300</v>
      </c>
      <c r="K14" s="31"/>
      <c r="L14" s="31"/>
    </row>
    <row r="15" ht="30" customHeight="1" spans="1:12">
      <c r="A15" s="30"/>
      <c r="B15" s="30"/>
      <c r="C15" s="30"/>
      <c r="D15" s="32" t="s">
        <v>475</v>
      </c>
      <c r="E15" s="33"/>
      <c r="F15" s="33"/>
      <c r="G15" s="34"/>
      <c r="H15" s="34"/>
      <c r="I15" s="34"/>
      <c r="J15" s="34" t="s">
        <v>302</v>
      </c>
      <c r="K15" s="34"/>
      <c r="L15" s="31"/>
    </row>
    <row r="16" ht="30" customHeight="1" spans="1:12">
      <c r="A16" s="35"/>
      <c r="B16" s="35"/>
      <c r="C16" s="35"/>
      <c r="D16" s="3"/>
      <c r="E16" s="3"/>
      <c r="F16" s="3"/>
      <c r="G16" s="3"/>
      <c r="H16" s="3"/>
      <c r="I16" s="3"/>
      <c r="J16" s="3"/>
      <c r="K16" s="3"/>
      <c r="L16" s="3"/>
    </row>
    <row r="17" ht="30" customHeight="1" spans="1:12">
      <c r="A17" s="35"/>
      <c r="B17" s="35"/>
      <c r="C17" s="35"/>
      <c r="D17" s="3"/>
      <c r="E17" s="3"/>
      <c r="F17" s="3"/>
      <c r="G17" s="3"/>
      <c r="H17" s="3"/>
      <c r="I17" s="3"/>
      <c r="J17" s="3"/>
      <c r="K17" s="3"/>
      <c r="L17" s="3"/>
    </row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</sheetData>
  <sortState ref="C8:L10">
    <sortCondition ref="D8:D10"/>
  </sortState>
  <mergeCells count="15">
    <mergeCell ref="A2:M2"/>
    <mergeCell ref="I4:L4"/>
    <mergeCell ref="A6:H6"/>
    <mergeCell ref="I6:K6"/>
    <mergeCell ref="A7:E7"/>
    <mergeCell ref="A11:M11"/>
    <mergeCell ref="A4:A5"/>
    <mergeCell ref="B4:B5"/>
    <mergeCell ref="C4:C5"/>
    <mergeCell ref="D4:D5"/>
    <mergeCell ref="E4:E5"/>
    <mergeCell ref="F4:F5"/>
    <mergeCell ref="G4:G5"/>
    <mergeCell ref="H4:H5"/>
    <mergeCell ref="M4:M5"/>
  </mergeCells>
  <printOptions horizontalCentered="1"/>
  <pageMargins left="0.550694444444444" right="0.354166666666667" top="0.590277777777778" bottom="0.354166666666667" header="0.314583333333333" footer="0.314583333333333"/>
  <pageSetup paperSize="9" scale="7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V82"/>
  <sheetViews>
    <sheetView workbookViewId="0">
      <selection activeCell="V7" sqref="V7"/>
    </sheetView>
  </sheetViews>
  <sheetFormatPr defaultColWidth="9" defaultRowHeight="13.5"/>
  <cols>
    <col min="1" max="1" width="6" style="2" customWidth="1"/>
    <col min="2" max="2" width="7.28571428571429" style="2" customWidth="1"/>
    <col min="3" max="3" width="17.2857142857143" style="2" hidden="1" customWidth="1"/>
    <col min="4" max="4" width="29.5714285714286" style="2" hidden="1" customWidth="1"/>
    <col min="5" max="5" width="14.1428571428571" style="2" customWidth="1"/>
    <col min="6" max="6" width="12.1428571428571" style="2" customWidth="1"/>
    <col min="7" max="7" width="15.2857142857143" style="2" customWidth="1"/>
    <col min="8" max="8" width="14.4285714285714" style="2" customWidth="1"/>
    <col min="9" max="12" width="12.7142857142857" style="2" customWidth="1"/>
    <col min="13" max="13" width="22.2857142857143" style="6" customWidth="1"/>
    <col min="14" max="14" width="9.14285714285714" style="2"/>
    <col min="15" max="15" width="12.8571428571429" style="2"/>
    <col min="16" max="16384" width="9.14285714285714" style="2"/>
  </cols>
  <sheetData>
    <row r="1" s="1" customFormat="1" ht="16.5" spans="1:13">
      <c r="A1" s="7" t="s">
        <v>476</v>
      </c>
      <c r="B1" s="8"/>
      <c r="C1" s="9"/>
      <c r="D1" s="9"/>
      <c r="E1" s="9"/>
      <c r="F1" s="10"/>
      <c r="G1" s="10"/>
      <c r="H1" s="10"/>
      <c r="I1" s="10"/>
      <c r="J1" s="10"/>
      <c r="K1" s="10"/>
      <c r="L1" s="10"/>
      <c r="M1" s="36"/>
    </row>
    <row r="2" s="2" customFormat="1" ht="36" customHeight="1" spans="1:13">
      <c r="A2" s="11" t="s">
        <v>477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37"/>
    </row>
    <row r="3" s="3" customFormat="1" ht="23" customHeight="1" spans="1:13">
      <c r="A3" s="12" t="s">
        <v>324</v>
      </c>
      <c r="B3" s="13"/>
      <c r="C3" s="14"/>
      <c r="D3" s="14"/>
      <c r="E3" s="14"/>
      <c r="F3" s="15"/>
      <c r="G3" s="15"/>
      <c r="H3" s="16"/>
      <c r="I3" s="16"/>
      <c r="J3" s="16"/>
      <c r="K3" s="16"/>
      <c r="L3" s="16"/>
      <c r="M3" s="38" t="s">
        <v>3</v>
      </c>
    </row>
    <row r="4" s="4" customFormat="1" ht="20.1" customHeight="1" spans="1:13">
      <c r="A4" s="17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8" t="s">
        <v>11</v>
      </c>
      <c r="I4" s="39" t="s">
        <v>12</v>
      </c>
      <c r="J4" s="39"/>
      <c r="K4" s="39"/>
      <c r="L4" s="40"/>
      <c r="M4" s="41" t="s">
        <v>13</v>
      </c>
    </row>
    <row r="5" s="4" customFormat="1" ht="20.1" customHeight="1" spans="1:13">
      <c r="A5" s="19"/>
      <c r="B5" s="19"/>
      <c r="C5" s="19"/>
      <c r="D5" s="19"/>
      <c r="E5" s="19"/>
      <c r="F5" s="19"/>
      <c r="G5" s="19"/>
      <c r="H5" s="20"/>
      <c r="I5" s="42" t="s">
        <v>14</v>
      </c>
      <c r="J5" s="42" t="s">
        <v>15</v>
      </c>
      <c r="K5" s="42" t="s">
        <v>16</v>
      </c>
      <c r="L5" s="42" t="s">
        <v>17</v>
      </c>
      <c r="M5" s="43"/>
    </row>
    <row r="6" s="5" customFormat="1" ht="26.25" customHeight="1" spans="1:21">
      <c r="A6" s="21" t="s">
        <v>18</v>
      </c>
      <c r="B6" s="22"/>
      <c r="C6" s="22"/>
      <c r="D6" s="22"/>
      <c r="E6" s="22"/>
      <c r="F6" s="22"/>
      <c r="G6" s="22"/>
      <c r="H6" s="23"/>
      <c r="I6" s="39">
        <f>SUM(I7:K7)</f>
        <v>842491.08</v>
      </c>
      <c r="J6" s="39"/>
      <c r="K6" s="40"/>
      <c r="L6" s="42" t="s">
        <v>19</v>
      </c>
      <c r="M6" s="44" t="s">
        <v>19</v>
      </c>
      <c r="S6" s="5" t="s">
        <v>485</v>
      </c>
      <c r="T6" s="5" t="s">
        <v>306</v>
      </c>
      <c r="U6" s="5" t="s">
        <v>305</v>
      </c>
    </row>
    <row r="7" s="5" customFormat="1" ht="42" customHeight="1" spans="1:22">
      <c r="A7" s="21" t="s">
        <v>20</v>
      </c>
      <c r="B7" s="22"/>
      <c r="C7" s="22"/>
      <c r="D7" s="22"/>
      <c r="E7" s="23"/>
      <c r="F7" s="24">
        <f t="shared" ref="F7:L7" si="0">SUM(F8:F52)</f>
        <v>7618.15</v>
      </c>
      <c r="G7" s="24">
        <f t="shared" si="0"/>
        <v>11701265</v>
      </c>
      <c r="H7" s="24">
        <f t="shared" si="0"/>
        <v>1404151.8</v>
      </c>
      <c r="I7" s="24">
        <f t="shared" si="0"/>
        <v>561660.72</v>
      </c>
      <c r="J7" s="24">
        <f t="shared" si="0"/>
        <v>140415.18</v>
      </c>
      <c r="K7" s="24">
        <f t="shared" si="0"/>
        <v>140415.18</v>
      </c>
      <c r="L7" s="24">
        <f t="shared" si="0"/>
        <v>561660.72</v>
      </c>
      <c r="M7" s="45" t="s">
        <v>478</v>
      </c>
      <c r="S7" s="48">
        <f>SUBTOTAL(9,S8:S52)</f>
        <v>19</v>
      </c>
      <c r="T7" s="48">
        <f>SUBTOTAL(9,T8:T52)</f>
        <v>7028.27</v>
      </c>
      <c r="U7" s="48">
        <f>SUBTOTAL(9,U8:U52)</f>
        <v>570.88</v>
      </c>
      <c r="V7" s="5" t="str">
        <f>"第二季度共承保"&amp;S6&amp;S7&amp;"亩"&amp;"、"&amp;T6&amp;T7&amp;"亩"&amp;"、"&amp;U6&amp;U7&amp;"亩"</f>
        <v>第二季度共承保露地叶菜19亩、露地茎菜7028.27亩、露地果菜570.88亩</v>
      </c>
    </row>
    <row r="8" s="5" customFormat="1" ht="35" customHeight="1" spans="1:21">
      <c r="A8" s="25">
        <v>1</v>
      </c>
      <c r="B8" s="25" t="s">
        <v>21</v>
      </c>
      <c r="C8" s="26" t="s">
        <v>26</v>
      </c>
      <c r="D8" s="25" t="s">
        <v>326</v>
      </c>
      <c r="E8" s="25" t="s">
        <v>327</v>
      </c>
      <c r="F8" s="27">
        <v>24</v>
      </c>
      <c r="G8" s="27">
        <v>48000</v>
      </c>
      <c r="H8" s="27">
        <v>5760</v>
      </c>
      <c r="I8" s="27">
        <v>2304</v>
      </c>
      <c r="J8" s="27">
        <v>576</v>
      </c>
      <c r="K8" s="27">
        <v>576</v>
      </c>
      <c r="L8" s="27">
        <v>2304</v>
      </c>
      <c r="M8" s="46" t="s">
        <v>328</v>
      </c>
      <c r="O8" s="5" t="str">
        <f>VLOOKUP(D8,[1]数据!$I:$K,2,0)</f>
        <v>露地果菜</v>
      </c>
      <c r="P8" s="5" t="str">
        <f>VLOOKUP(D8,[1]数据!$I:$K,3,0)</f>
        <v>节瓜12亩、苹果瓜12亩</v>
      </c>
      <c r="U8" s="49">
        <v>24</v>
      </c>
    </row>
    <row r="9" s="5" customFormat="1" ht="35" customHeight="1" spans="1:21">
      <c r="A9" s="25">
        <v>2</v>
      </c>
      <c r="B9" s="25" t="s">
        <v>21</v>
      </c>
      <c r="C9" s="26" t="s">
        <v>26</v>
      </c>
      <c r="D9" s="25" t="s">
        <v>329</v>
      </c>
      <c r="E9" s="25" t="s">
        <v>330</v>
      </c>
      <c r="F9" s="27">
        <v>36</v>
      </c>
      <c r="G9" s="27">
        <v>72000</v>
      </c>
      <c r="H9" s="27">
        <v>8640</v>
      </c>
      <c r="I9" s="27">
        <v>3456</v>
      </c>
      <c r="J9" s="27">
        <v>864</v>
      </c>
      <c r="K9" s="27">
        <v>864</v>
      </c>
      <c r="L9" s="27">
        <v>3456</v>
      </c>
      <c r="M9" s="46" t="s">
        <v>331</v>
      </c>
      <c r="O9" s="5" t="str">
        <f>VLOOKUP(D9,[1]数据!$I:$K,2,0)</f>
        <v>露地果菜</v>
      </c>
      <c r="P9" s="5" t="str">
        <f>VLOOKUP(D9,[1]数据!$I:$K,3,0)</f>
        <v>冬瓜24亩、南瓜12亩</v>
      </c>
      <c r="U9" s="49">
        <v>36</v>
      </c>
    </row>
    <row r="10" s="5" customFormat="1" ht="35" customHeight="1" spans="1:20">
      <c r="A10" s="25">
        <v>3</v>
      </c>
      <c r="B10" s="25" t="s">
        <v>34</v>
      </c>
      <c r="C10" s="26" t="s">
        <v>332</v>
      </c>
      <c r="D10" s="25" t="s">
        <v>333</v>
      </c>
      <c r="E10" s="25" t="s">
        <v>334</v>
      </c>
      <c r="F10" s="27">
        <v>101.25</v>
      </c>
      <c r="G10" s="27">
        <v>151875</v>
      </c>
      <c r="H10" s="27">
        <v>18225</v>
      </c>
      <c r="I10" s="27">
        <v>7290</v>
      </c>
      <c r="J10" s="27">
        <v>1822.5</v>
      </c>
      <c r="K10" s="27">
        <v>1822.5</v>
      </c>
      <c r="L10" s="27">
        <v>7290</v>
      </c>
      <c r="M10" s="46" t="s">
        <v>335</v>
      </c>
      <c r="O10" s="5" t="str">
        <f>VLOOKUP(D10,[1]数据!$I:$K,2,0)</f>
        <v>露地茎菜</v>
      </c>
      <c r="P10" s="5" t="str">
        <f>VLOOKUP(D10,[1]数据!$I:$K,3,0)</f>
        <v>莲藕</v>
      </c>
      <c r="Q10" s="5" t="str">
        <f>O10&amp;P10&amp;F10&amp;"亩"</f>
        <v>露地茎菜莲藕101.25亩</v>
      </c>
      <c r="T10" s="49">
        <v>101.25</v>
      </c>
    </row>
    <row r="11" s="5" customFormat="1" ht="35" customHeight="1" spans="1:20">
      <c r="A11" s="25">
        <v>4</v>
      </c>
      <c r="B11" s="25" t="s">
        <v>34</v>
      </c>
      <c r="C11" s="26" t="s">
        <v>332</v>
      </c>
      <c r="D11" s="25" t="s">
        <v>336</v>
      </c>
      <c r="E11" s="25" t="s">
        <v>334</v>
      </c>
      <c r="F11" s="27">
        <v>191.25</v>
      </c>
      <c r="G11" s="27">
        <v>286875</v>
      </c>
      <c r="H11" s="27">
        <v>34425</v>
      </c>
      <c r="I11" s="27">
        <v>13770</v>
      </c>
      <c r="J11" s="27">
        <v>3442.5</v>
      </c>
      <c r="K11" s="27">
        <v>3442.5</v>
      </c>
      <c r="L11" s="27">
        <v>13770</v>
      </c>
      <c r="M11" s="46" t="s">
        <v>337</v>
      </c>
      <c r="O11" s="5" t="str">
        <f>VLOOKUP(D11,[1]数据!$I:$K,2,0)</f>
        <v>露地茎菜</v>
      </c>
      <c r="P11" s="5" t="str">
        <f>VLOOKUP(D11,[1]数据!$I:$K,3,0)</f>
        <v>莲藕</v>
      </c>
      <c r="Q11" s="5" t="str">
        <f t="shared" ref="Q11:Q16" si="1">O11&amp;P11&amp;F11&amp;"亩"</f>
        <v>露地茎菜莲藕191.25亩</v>
      </c>
      <c r="T11" s="49">
        <v>191.25</v>
      </c>
    </row>
    <row r="12" s="5" customFormat="1" ht="35" customHeight="1" spans="1:20">
      <c r="A12" s="25">
        <v>5</v>
      </c>
      <c r="B12" s="25" t="s">
        <v>34</v>
      </c>
      <c r="C12" s="26" t="s">
        <v>338</v>
      </c>
      <c r="D12" s="25" t="s">
        <v>339</v>
      </c>
      <c r="E12" s="25" t="s">
        <v>334</v>
      </c>
      <c r="F12" s="27">
        <v>207</v>
      </c>
      <c r="G12" s="27">
        <v>310500</v>
      </c>
      <c r="H12" s="27">
        <v>37260</v>
      </c>
      <c r="I12" s="27">
        <v>14904</v>
      </c>
      <c r="J12" s="27">
        <v>3726</v>
      </c>
      <c r="K12" s="27">
        <v>3726</v>
      </c>
      <c r="L12" s="27">
        <v>14904</v>
      </c>
      <c r="M12" s="46" t="s">
        <v>340</v>
      </c>
      <c r="O12" s="5" t="str">
        <f>VLOOKUP(D12,[1]数据!$I:$K,2,0)</f>
        <v>露地茎菜</v>
      </c>
      <c r="P12" s="5" t="str">
        <f>VLOOKUP(D12,[1]数据!$I:$K,3,0)</f>
        <v>莲藕</v>
      </c>
      <c r="Q12" s="5" t="str">
        <f t="shared" si="1"/>
        <v>露地茎菜莲藕207亩</v>
      </c>
      <c r="T12" s="49">
        <v>207</v>
      </c>
    </row>
    <row r="13" s="5" customFormat="1" ht="35" customHeight="1" spans="1:20">
      <c r="A13" s="25">
        <v>6</v>
      </c>
      <c r="B13" s="25" t="s">
        <v>34</v>
      </c>
      <c r="C13" s="26" t="s">
        <v>338</v>
      </c>
      <c r="D13" s="25" t="s">
        <v>341</v>
      </c>
      <c r="E13" s="25" t="s">
        <v>334</v>
      </c>
      <c r="F13" s="27">
        <v>76</v>
      </c>
      <c r="G13" s="27">
        <v>114000</v>
      </c>
      <c r="H13" s="27">
        <v>13680</v>
      </c>
      <c r="I13" s="27">
        <v>5472</v>
      </c>
      <c r="J13" s="27">
        <v>1368</v>
      </c>
      <c r="K13" s="27">
        <v>1368</v>
      </c>
      <c r="L13" s="27">
        <v>5472</v>
      </c>
      <c r="M13" s="46" t="s">
        <v>342</v>
      </c>
      <c r="O13" s="5" t="str">
        <f>VLOOKUP(D13,[1]数据!$I:$K,2,0)</f>
        <v>露地茎菜</v>
      </c>
      <c r="P13" s="5" t="str">
        <f>VLOOKUP(D13,[1]数据!$I:$K,3,0)</f>
        <v>莲藕</v>
      </c>
      <c r="Q13" s="5" t="str">
        <f t="shared" si="1"/>
        <v>露地茎菜莲藕76亩</v>
      </c>
      <c r="T13" s="49">
        <v>76</v>
      </c>
    </row>
    <row r="14" s="5" customFormat="1" ht="35" customHeight="1" spans="1:19">
      <c r="A14" s="25">
        <v>7</v>
      </c>
      <c r="B14" s="25" t="s">
        <v>41</v>
      </c>
      <c r="C14" s="26" t="s">
        <v>343</v>
      </c>
      <c r="D14" s="25" t="s">
        <v>344</v>
      </c>
      <c r="E14" s="25" t="s">
        <v>327</v>
      </c>
      <c r="F14" s="27">
        <v>19</v>
      </c>
      <c r="G14" s="27">
        <v>17100</v>
      </c>
      <c r="H14" s="27">
        <v>2052</v>
      </c>
      <c r="I14" s="27">
        <v>820.8</v>
      </c>
      <c r="J14" s="27">
        <v>205.2</v>
      </c>
      <c r="K14" s="27">
        <v>205.2</v>
      </c>
      <c r="L14" s="27">
        <v>820.8</v>
      </c>
      <c r="M14" s="46" t="s">
        <v>345</v>
      </c>
      <c r="O14" s="5" t="str">
        <f>VLOOKUP(D14,[1]数据!$I:$K,2,0)</f>
        <v>露地叶菜</v>
      </c>
      <c r="P14" s="5" t="str">
        <f>VLOOKUP(D14,[1]数据!$I:$K,3,0)</f>
        <v>番薯叶</v>
      </c>
      <c r="Q14" s="5" t="str">
        <f t="shared" si="1"/>
        <v>露地叶菜番薯叶19亩</v>
      </c>
      <c r="S14" s="5">
        <v>19</v>
      </c>
    </row>
    <row r="15" s="5" customFormat="1" ht="35" customHeight="1" spans="1:21">
      <c r="A15" s="25">
        <v>8</v>
      </c>
      <c r="B15" s="25" t="s">
        <v>41</v>
      </c>
      <c r="C15" s="26" t="s">
        <v>343</v>
      </c>
      <c r="D15" s="25" t="s">
        <v>346</v>
      </c>
      <c r="E15" s="25" t="s">
        <v>327</v>
      </c>
      <c r="F15" s="27">
        <v>40</v>
      </c>
      <c r="G15" s="27">
        <v>80000</v>
      </c>
      <c r="H15" s="27">
        <v>9600</v>
      </c>
      <c r="I15" s="27">
        <v>3840</v>
      </c>
      <c r="J15" s="27">
        <v>960</v>
      </c>
      <c r="K15" s="27">
        <v>960</v>
      </c>
      <c r="L15" s="27">
        <v>3840</v>
      </c>
      <c r="M15" s="46" t="s">
        <v>347</v>
      </c>
      <c r="O15" s="5" t="str">
        <f>VLOOKUP(D15,[1]数据!$I:$K,2,0)</f>
        <v>露地果菜</v>
      </c>
      <c r="P15" s="5" t="str">
        <f>VLOOKUP(D15,[1]数据!$I:$K,3,0)</f>
        <v>辣椒</v>
      </c>
      <c r="Q15" s="5" t="str">
        <f t="shared" si="1"/>
        <v>露地果菜辣椒40亩</v>
      </c>
      <c r="U15" s="49">
        <v>40</v>
      </c>
    </row>
    <row r="16" s="5" customFormat="1" ht="35" customHeight="1" spans="1:21">
      <c r="A16" s="25">
        <v>9</v>
      </c>
      <c r="B16" s="25" t="s">
        <v>41</v>
      </c>
      <c r="C16" s="26" t="s">
        <v>348</v>
      </c>
      <c r="D16" s="25" t="s">
        <v>349</v>
      </c>
      <c r="E16" s="25" t="s">
        <v>350</v>
      </c>
      <c r="F16" s="27">
        <v>22.4</v>
      </c>
      <c r="G16" s="27">
        <v>44800</v>
      </c>
      <c r="H16" s="27">
        <v>5376</v>
      </c>
      <c r="I16" s="27">
        <v>2150.4</v>
      </c>
      <c r="J16" s="27">
        <v>537.6</v>
      </c>
      <c r="K16" s="27">
        <v>537.6</v>
      </c>
      <c r="L16" s="27">
        <v>2150.4</v>
      </c>
      <c r="M16" s="46" t="s">
        <v>351</v>
      </c>
      <c r="O16" s="5" t="str">
        <f>VLOOKUP(D16,[1]数据!$I:$K,2,0)</f>
        <v>露地果菜</v>
      </c>
      <c r="P16" s="5" t="str">
        <f>VLOOKUP(D16,[1]数据!$I:$K,3,0)</f>
        <v>苦瓜</v>
      </c>
      <c r="Q16" s="5" t="str">
        <f t="shared" si="1"/>
        <v>露地果菜苦瓜22.4亩</v>
      </c>
      <c r="U16" s="49">
        <v>22.4</v>
      </c>
    </row>
    <row r="17" s="5" customFormat="1" ht="35" customHeight="1" spans="1:21">
      <c r="A17" s="25">
        <v>10</v>
      </c>
      <c r="B17" s="25" t="s">
        <v>106</v>
      </c>
      <c r="C17" s="26" t="s">
        <v>352</v>
      </c>
      <c r="D17" s="25" t="s">
        <v>353</v>
      </c>
      <c r="E17" s="25" t="s">
        <v>354</v>
      </c>
      <c r="F17" s="27">
        <v>30</v>
      </c>
      <c r="G17" s="27">
        <v>60000</v>
      </c>
      <c r="H17" s="27">
        <v>7200</v>
      </c>
      <c r="I17" s="27">
        <v>2880</v>
      </c>
      <c r="J17" s="27">
        <v>720</v>
      </c>
      <c r="K17" s="27">
        <v>720</v>
      </c>
      <c r="L17" s="27">
        <v>2880</v>
      </c>
      <c r="M17" s="46" t="s">
        <v>355</v>
      </c>
      <c r="O17" s="5" t="str">
        <f>VLOOKUP(D17,[1]数据!$I:$K,2,0)</f>
        <v>露地果菜</v>
      </c>
      <c r="P17" s="5" t="str">
        <f>VLOOKUP(D17,[1]数据!$I:$K,3,0)</f>
        <v>节瓜20亩、辣椒10亩</v>
      </c>
      <c r="U17" s="49">
        <v>30</v>
      </c>
    </row>
    <row r="18" s="5" customFormat="1" ht="35" customHeight="1" spans="1:21">
      <c r="A18" s="25">
        <v>11</v>
      </c>
      <c r="B18" s="25" t="s">
        <v>116</v>
      </c>
      <c r="C18" s="26" t="s">
        <v>356</v>
      </c>
      <c r="D18" s="25" t="s">
        <v>357</v>
      </c>
      <c r="E18" s="25" t="s">
        <v>358</v>
      </c>
      <c r="F18" s="27">
        <v>14</v>
      </c>
      <c r="G18" s="27">
        <v>28000</v>
      </c>
      <c r="H18" s="27">
        <v>3360</v>
      </c>
      <c r="I18" s="27">
        <v>1344</v>
      </c>
      <c r="J18" s="27">
        <v>336</v>
      </c>
      <c r="K18" s="27">
        <v>336</v>
      </c>
      <c r="L18" s="27">
        <v>1344</v>
      </c>
      <c r="M18" s="46" t="s">
        <v>359</v>
      </c>
      <c r="O18" s="5" t="str">
        <f>VLOOKUP(D18,[1]数据!$I:$K,2,0)</f>
        <v>露地果菜</v>
      </c>
      <c r="P18" s="5" t="str">
        <f>VLOOKUP(D18,[1]数据!$I:$K,3,0)</f>
        <v>茄子</v>
      </c>
      <c r="Q18" s="5" t="str">
        <f t="shared" ref="Q18:Q26" si="2">O18&amp;P18&amp;F18&amp;"亩"</f>
        <v>露地果菜茄子14亩</v>
      </c>
      <c r="U18" s="49">
        <v>14</v>
      </c>
    </row>
    <row r="19" s="5" customFormat="1" ht="35" customHeight="1" spans="1:21">
      <c r="A19" s="25">
        <v>12</v>
      </c>
      <c r="B19" s="25" t="s">
        <v>116</v>
      </c>
      <c r="C19" s="26" t="s">
        <v>356</v>
      </c>
      <c r="D19" s="25" t="s">
        <v>360</v>
      </c>
      <c r="E19" s="25" t="s">
        <v>358</v>
      </c>
      <c r="F19" s="27">
        <v>18</v>
      </c>
      <c r="G19" s="27">
        <v>36000</v>
      </c>
      <c r="H19" s="27">
        <v>4320</v>
      </c>
      <c r="I19" s="27">
        <v>1728</v>
      </c>
      <c r="J19" s="27">
        <v>432</v>
      </c>
      <c r="K19" s="27">
        <v>432</v>
      </c>
      <c r="L19" s="27">
        <v>1728</v>
      </c>
      <c r="M19" s="46" t="s">
        <v>361</v>
      </c>
      <c r="O19" s="5" t="str">
        <f>VLOOKUP(D19,[1]数据!$I:$K,2,0)</f>
        <v>露地果菜</v>
      </c>
      <c r="P19" s="5" t="str">
        <f>VLOOKUP(D19,[1]数据!$I:$K,3,0)</f>
        <v>白瓜</v>
      </c>
      <c r="Q19" s="5" t="str">
        <f t="shared" si="2"/>
        <v>露地果菜白瓜18亩</v>
      </c>
      <c r="U19" s="49">
        <v>18</v>
      </c>
    </row>
    <row r="20" s="5" customFormat="1" ht="35" customHeight="1" spans="1:20">
      <c r="A20" s="25">
        <v>13</v>
      </c>
      <c r="B20" s="25" t="s">
        <v>116</v>
      </c>
      <c r="C20" s="26" t="s">
        <v>362</v>
      </c>
      <c r="D20" s="25" t="s">
        <v>363</v>
      </c>
      <c r="E20" s="25" t="s">
        <v>364</v>
      </c>
      <c r="F20" s="27">
        <v>86</v>
      </c>
      <c r="G20" s="27">
        <v>129000</v>
      </c>
      <c r="H20" s="27">
        <v>15480</v>
      </c>
      <c r="I20" s="27">
        <v>6192</v>
      </c>
      <c r="J20" s="27">
        <v>1548</v>
      </c>
      <c r="K20" s="27">
        <v>1548</v>
      </c>
      <c r="L20" s="27">
        <v>6192</v>
      </c>
      <c r="M20" s="46" t="s">
        <v>365</v>
      </c>
      <c r="O20" s="5" t="str">
        <f>VLOOKUP(D20,[1]数据!$I:$K,2,0)</f>
        <v>露地茎菜</v>
      </c>
      <c r="P20" s="5" t="str">
        <f>VLOOKUP(D20,[1]数据!$I:$K,3,0)</f>
        <v>莲藕</v>
      </c>
      <c r="Q20" s="5" t="str">
        <f t="shared" si="2"/>
        <v>露地茎菜莲藕86亩</v>
      </c>
      <c r="T20" s="49">
        <v>86</v>
      </c>
    </row>
    <row r="21" s="5" customFormat="1" ht="35" customHeight="1" spans="1:21">
      <c r="A21" s="25">
        <v>14</v>
      </c>
      <c r="B21" s="25" t="s">
        <v>116</v>
      </c>
      <c r="C21" s="26" t="s">
        <v>366</v>
      </c>
      <c r="D21" s="25" t="s">
        <v>367</v>
      </c>
      <c r="E21" s="25" t="s">
        <v>368</v>
      </c>
      <c r="F21" s="27">
        <v>39.98</v>
      </c>
      <c r="G21" s="27">
        <v>79960</v>
      </c>
      <c r="H21" s="27">
        <v>9595.2</v>
      </c>
      <c r="I21" s="27">
        <v>3838.08</v>
      </c>
      <c r="J21" s="27">
        <v>959.52</v>
      </c>
      <c r="K21" s="27">
        <v>959.52</v>
      </c>
      <c r="L21" s="27">
        <v>3838.08</v>
      </c>
      <c r="M21" s="46" t="s">
        <v>369</v>
      </c>
      <c r="O21" s="5" t="str">
        <f>VLOOKUP(D21,[1]数据!$I:$K,2,0)</f>
        <v>露地果菜</v>
      </c>
      <c r="P21" s="5" t="str">
        <f>VLOOKUP(D21,[1]数据!$I:$K,3,0)</f>
        <v>南瓜</v>
      </c>
      <c r="Q21" s="5" t="str">
        <f t="shared" si="2"/>
        <v>露地果菜南瓜39.98亩</v>
      </c>
      <c r="U21" s="49">
        <v>39.98</v>
      </c>
    </row>
    <row r="22" s="5" customFormat="1" ht="35" customHeight="1" spans="1:21">
      <c r="A22" s="25">
        <v>15</v>
      </c>
      <c r="B22" s="25" t="s">
        <v>116</v>
      </c>
      <c r="C22" s="26" t="s">
        <v>370</v>
      </c>
      <c r="D22" s="25" t="s">
        <v>371</v>
      </c>
      <c r="E22" s="25" t="s">
        <v>372</v>
      </c>
      <c r="F22" s="27">
        <v>40</v>
      </c>
      <c r="G22" s="27">
        <v>80000</v>
      </c>
      <c r="H22" s="27">
        <v>9600</v>
      </c>
      <c r="I22" s="27">
        <v>3840</v>
      </c>
      <c r="J22" s="27">
        <v>960</v>
      </c>
      <c r="K22" s="27">
        <v>960</v>
      </c>
      <c r="L22" s="27">
        <v>3840</v>
      </c>
      <c r="M22" s="46" t="s">
        <v>373</v>
      </c>
      <c r="O22" s="5" t="str">
        <f>VLOOKUP(D22,[1]数据!$I:$K,2,0)</f>
        <v>露地果菜</v>
      </c>
      <c r="P22" s="5" t="str">
        <f>VLOOKUP(D22,[1]数据!$I:$K,3,0)</f>
        <v>南瓜</v>
      </c>
      <c r="Q22" s="5" t="str">
        <f t="shared" si="2"/>
        <v>露地果菜南瓜40亩</v>
      </c>
      <c r="U22" s="49">
        <v>40</v>
      </c>
    </row>
    <row r="23" s="5" customFormat="1" ht="35" customHeight="1" spans="1:20">
      <c r="A23" s="25">
        <v>16</v>
      </c>
      <c r="B23" s="25" t="s">
        <v>214</v>
      </c>
      <c r="C23" s="26" t="s">
        <v>215</v>
      </c>
      <c r="D23" s="25" t="s">
        <v>374</v>
      </c>
      <c r="E23" s="25" t="s">
        <v>375</v>
      </c>
      <c r="F23" s="27">
        <v>301</v>
      </c>
      <c r="G23" s="27">
        <v>451500</v>
      </c>
      <c r="H23" s="27">
        <v>54180</v>
      </c>
      <c r="I23" s="27">
        <v>21672</v>
      </c>
      <c r="J23" s="27">
        <v>5418</v>
      </c>
      <c r="K23" s="27">
        <v>5418</v>
      </c>
      <c r="L23" s="27">
        <v>21672</v>
      </c>
      <c r="M23" s="46" t="s">
        <v>376</v>
      </c>
      <c r="O23" s="5" t="str">
        <f>VLOOKUP(D23,[1]数据!$I:$K,2,0)</f>
        <v>露地茎菜</v>
      </c>
      <c r="P23" s="5" t="str">
        <f>VLOOKUP(D23,[1]数据!$I:$K,3,0)</f>
        <v>莲藕</v>
      </c>
      <c r="Q23" s="5" t="str">
        <f t="shared" si="2"/>
        <v>露地茎菜莲藕301亩</v>
      </c>
      <c r="T23" s="49">
        <v>301</v>
      </c>
    </row>
    <row r="24" s="5" customFormat="1" ht="35" customHeight="1" spans="1:20">
      <c r="A24" s="25">
        <v>17</v>
      </c>
      <c r="B24" s="25" t="s">
        <v>214</v>
      </c>
      <c r="C24" s="26" t="s">
        <v>215</v>
      </c>
      <c r="D24" s="25" t="s">
        <v>377</v>
      </c>
      <c r="E24" s="25" t="s">
        <v>375</v>
      </c>
      <c r="F24" s="27">
        <v>1029</v>
      </c>
      <c r="G24" s="27">
        <v>1543500</v>
      </c>
      <c r="H24" s="27">
        <v>185220</v>
      </c>
      <c r="I24" s="27">
        <v>74088</v>
      </c>
      <c r="J24" s="27">
        <v>18522</v>
      </c>
      <c r="K24" s="27">
        <v>18522</v>
      </c>
      <c r="L24" s="27">
        <v>74088</v>
      </c>
      <c r="M24" s="46" t="s">
        <v>219</v>
      </c>
      <c r="O24" s="5" t="str">
        <f>VLOOKUP(D24,[1]数据!$I:$K,2,0)</f>
        <v>露地茎菜</v>
      </c>
      <c r="P24" s="5" t="str">
        <f>VLOOKUP(D24,[1]数据!$I:$K,3,0)</f>
        <v>莲藕</v>
      </c>
      <c r="Q24" s="5" t="str">
        <f t="shared" si="2"/>
        <v>露地茎菜莲藕1029亩</v>
      </c>
      <c r="T24" s="49">
        <v>1029</v>
      </c>
    </row>
    <row r="25" s="5" customFormat="1" ht="35" customHeight="1" spans="1:20">
      <c r="A25" s="25">
        <v>18</v>
      </c>
      <c r="B25" s="25" t="s">
        <v>214</v>
      </c>
      <c r="C25" s="26" t="s">
        <v>215</v>
      </c>
      <c r="D25" s="25" t="s">
        <v>378</v>
      </c>
      <c r="E25" s="25" t="s">
        <v>375</v>
      </c>
      <c r="F25" s="27">
        <v>261</v>
      </c>
      <c r="G25" s="27">
        <v>391500</v>
      </c>
      <c r="H25" s="27">
        <v>46980</v>
      </c>
      <c r="I25" s="27">
        <v>18792</v>
      </c>
      <c r="J25" s="27">
        <v>4698</v>
      </c>
      <c r="K25" s="27">
        <v>4698</v>
      </c>
      <c r="L25" s="27">
        <v>18792</v>
      </c>
      <c r="M25" s="46" t="s">
        <v>379</v>
      </c>
      <c r="O25" s="5" t="str">
        <f>VLOOKUP(D25,[1]数据!$I:$K,2,0)</f>
        <v>露地茎菜</v>
      </c>
      <c r="P25" s="5" t="str">
        <f>VLOOKUP(D25,[1]数据!$I:$K,3,0)</f>
        <v>莲藕</v>
      </c>
      <c r="Q25" s="5" t="str">
        <f t="shared" si="2"/>
        <v>露地茎菜莲藕261亩</v>
      </c>
      <c r="T25" s="49">
        <v>261</v>
      </c>
    </row>
    <row r="26" s="5" customFormat="1" ht="35" customHeight="1" spans="1:21">
      <c r="A26" s="25">
        <v>19</v>
      </c>
      <c r="B26" s="25" t="s">
        <v>222</v>
      </c>
      <c r="C26" s="26" t="s">
        <v>380</v>
      </c>
      <c r="D26" s="25" t="s">
        <v>381</v>
      </c>
      <c r="E26" s="25" t="s">
        <v>354</v>
      </c>
      <c r="F26" s="27">
        <v>16.5</v>
      </c>
      <c r="G26" s="27">
        <v>33000</v>
      </c>
      <c r="H26" s="27">
        <v>3960</v>
      </c>
      <c r="I26" s="27">
        <v>1584</v>
      </c>
      <c r="J26" s="27">
        <v>396</v>
      </c>
      <c r="K26" s="27">
        <v>396</v>
      </c>
      <c r="L26" s="27">
        <v>1584</v>
      </c>
      <c r="M26" s="46" t="s">
        <v>382</v>
      </c>
      <c r="O26" s="5" t="str">
        <f>VLOOKUP(D26,[1]数据!$I:$K,2,0)</f>
        <v>露地果菜</v>
      </c>
      <c r="P26" s="5" t="str">
        <f>VLOOKUP(D26,[1]数据!$I:$K,3,0)</f>
        <v>茄子</v>
      </c>
      <c r="Q26" s="5" t="str">
        <f t="shared" si="2"/>
        <v>露地果菜茄子16.5亩</v>
      </c>
      <c r="U26" s="49">
        <v>16.5</v>
      </c>
    </row>
    <row r="27" s="5" customFormat="1" ht="35" customHeight="1" spans="1:21">
      <c r="A27" s="25">
        <v>20</v>
      </c>
      <c r="B27" s="25" t="s">
        <v>222</v>
      </c>
      <c r="C27" s="26" t="s">
        <v>231</v>
      </c>
      <c r="D27" s="25" t="s">
        <v>383</v>
      </c>
      <c r="E27" s="25" t="s">
        <v>368</v>
      </c>
      <c r="F27" s="27">
        <v>29</v>
      </c>
      <c r="G27" s="27">
        <v>58000</v>
      </c>
      <c r="H27" s="27">
        <v>6960</v>
      </c>
      <c r="I27" s="27">
        <v>2784</v>
      </c>
      <c r="J27" s="27">
        <v>696</v>
      </c>
      <c r="K27" s="27">
        <v>696</v>
      </c>
      <c r="L27" s="27">
        <v>2784</v>
      </c>
      <c r="M27" s="46" t="s">
        <v>384</v>
      </c>
      <c r="O27" s="5" t="str">
        <f>VLOOKUP(D27,[1]数据!$I:$K,2,0)</f>
        <v>露地果菜</v>
      </c>
      <c r="P27" s="5" t="str">
        <f>VLOOKUP(D27,[1]数据!$I:$K,3,0)</f>
        <v>南瓜5亩、节瓜9亩、辣椒15亩</v>
      </c>
      <c r="U27" s="49">
        <v>29</v>
      </c>
    </row>
    <row r="28" s="5" customFormat="1" ht="35" customHeight="1" spans="1:21">
      <c r="A28" s="25">
        <v>21</v>
      </c>
      <c r="B28" s="25" t="s">
        <v>262</v>
      </c>
      <c r="C28" s="26" t="s">
        <v>385</v>
      </c>
      <c r="D28" s="25" t="s">
        <v>386</v>
      </c>
      <c r="E28" s="25" t="s">
        <v>387</v>
      </c>
      <c r="F28" s="27">
        <v>10</v>
      </c>
      <c r="G28" s="27">
        <v>20000</v>
      </c>
      <c r="H28" s="27">
        <v>2400</v>
      </c>
      <c r="I28" s="27">
        <v>960</v>
      </c>
      <c r="J28" s="27">
        <v>240</v>
      </c>
      <c r="K28" s="27">
        <v>240</v>
      </c>
      <c r="L28" s="27">
        <v>960</v>
      </c>
      <c r="M28" s="46" t="s">
        <v>388</v>
      </c>
      <c r="O28" s="5" t="str">
        <f>VLOOKUP(D28,[1]数据!$I:$K,2,0)</f>
        <v>露地果菜</v>
      </c>
      <c r="P28" s="5" t="str">
        <f>VLOOKUP(D28,[1]数据!$I:$K,3,0)</f>
        <v>冬瓜</v>
      </c>
      <c r="Q28" s="5" t="str">
        <f>O28&amp;P28&amp;F28&amp;"亩"</f>
        <v>露地果菜冬瓜10亩</v>
      </c>
      <c r="U28" s="49">
        <v>10</v>
      </c>
    </row>
    <row r="29" s="5" customFormat="1" ht="35" customHeight="1" spans="1:21">
      <c r="A29" s="25">
        <v>22</v>
      </c>
      <c r="B29" s="25" t="s">
        <v>262</v>
      </c>
      <c r="C29" s="26" t="s">
        <v>389</v>
      </c>
      <c r="D29" s="25" t="s">
        <v>390</v>
      </c>
      <c r="E29" s="25" t="s">
        <v>391</v>
      </c>
      <c r="F29" s="27">
        <v>10</v>
      </c>
      <c r="G29" s="27">
        <v>20000</v>
      </c>
      <c r="H29" s="27">
        <v>2400</v>
      </c>
      <c r="I29" s="27">
        <v>960</v>
      </c>
      <c r="J29" s="27">
        <v>240</v>
      </c>
      <c r="K29" s="27">
        <v>240</v>
      </c>
      <c r="L29" s="27">
        <v>960</v>
      </c>
      <c r="M29" s="46" t="s">
        <v>388</v>
      </c>
      <c r="O29" s="5" t="str">
        <f>VLOOKUP(D29,[1]数据!$I:$K,2,0)</f>
        <v>露地果菜</v>
      </c>
      <c r="P29" s="5" t="str">
        <f>VLOOKUP(D29,[1]数据!$I:$K,3,0)</f>
        <v>冬瓜</v>
      </c>
      <c r="Q29" s="5" t="str">
        <f>O29&amp;P29&amp;F29&amp;"亩"</f>
        <v>露地果菜冬瓜10亩</v>
      </c>
      <c r="U29" s="49">
        <v>10</v>
      </c>
    </row>
    <row r="30" s="5" customFormat="1" ht="35" customHeight="1" spans="1:21">
      <c r="A30" s="25">
        <v>23</v>
      </c>
      <c r="B30" s="25" t="s">
        <v>266</v>
      </c>
      <c r="C30" s="26" t="s">
        <v>392</v>
      </c>
      <c r="D30" s="25" t="s">
        <v>393</v>
      </c>
      <c r="E30" s="25" t="s">
        <v>394</v>
      </c>
      <c r="F30" s="27">
        <v>60</v>
      </c>
      <c r="G30" s="27">
        <v>120000</v>
      </c>
      <c r="H30" s="27">
        <v>14400</v>
      </c>
      <c r="I30" s="27">
        <v>5760</v>
      </c>
      <c r="J30" s="27">
        <v>1440</v>
      </c>
      <c r="K30" s="27">
        <v>1440</v>
      </c>
      <c r="L30" s="27">
        <v>5760</v>
      </c>
      <c r="M30" s="46" t="s">
        <v>395</v>
      </c>
      <c r="O30" s="5" t="str">
        <f>VLOOKUP(D30,[1]数据!$I:$K,2,0)</f>
        <v>露地果菜</v>
      </c>
      <c r="P30" s="5" t="str">
        <f>VLOOKUP(D30,[1]数据!$I:$K,3,0)</f>
        <v>毛豆</v>
      </c>
      <c r="Q30" s="5" t="str">
        <f>O30&amp;P30&amp;F30&amp;"亩"</f>
        <v>露地果菜毛豆60亩</v>
      </c>
      <c r="U30" s="49">
        <v>60</v>
      </c>
    </row>
    <row r="31" s="5" customFormat="1" ht="35" customHeight="1" spans="1:20">
      <c r="A31" s="25">
        <v>24</v>
      </c>
      <c r="B31" s="25" t="s">
        <v>270</v>
      </c>
      <c r="C31" s="26" t="s">
        <v>396</v>
      </c>
      <c r="D31" s="25" t="s">
        <v>397</v>
      </c>
      <c r="E31" s="25" t="s">
        <v>398</v>
      </c>
      <c r="F31" s="27">
        <v>120</v>
      </c>
      <c r="G31" s="27">
        <v>180000</v>
      </c>
      <c r="H31" s="27">
        <v>21600</v>
      </c>
      <c r="I31" s="27">
        <v>8640</v>
      </c>
      <c r="J31" s="27">
        <v>2160</v>
      </c>
      <c r="K31" s="27">
        <v>2160</v>
      </c>
      <c r="L31" s="27">
        <v>8640</v>
      </c>
      <c r="M31" s="46" t="s">
        <v>399</v>
      </c>
      <c r="O31" s="5" t="str">
        <f>VLOOKUP(D31,[1]数据!$I:$K,2,0)</f>
        <v>露地茎菜</v>
      </c>
      <c r="P31" s="5" t="str">
        <f>VLOOKUP(D31,[1]数据!$I:$K,3,0)</f>
        <v>香芋</v>
      </c>
      <c r="Q31" s="5" t="str">
        <f>O31&amp;P31&amp;F31&amp;"亩"</f>
        <v>露地茎菜香芋120亩</v>
      </c>
      <c r="T31" s="49">
        <v>120</v>
      </c>
    </row>
    <row r="32" s="5" customFormat="1" ht="35" customHeight="1" spans="1:21">
      <c r="A32" s="25">
        <v>25</v>
      </c>
      <c r="B32" s="25" t="s">
        <v>270</v>
      </c>
      <c r="C32" s="26" t="s">
        <v>396</v>
      </c>
      <c r="D32" s="25" t="s">
        <v>400</v>
      </c>
      <c r="E32" s="25" t="s">
        <v>398</v>
      </c>
      <c r="F32" s="27">
        <v>61</v>
      </c>
      <c r="G32" s="27">
        <v>122000</v>
      </c>
      <c r="H32" s="27">
        <v>14640</v>
      </c>
      <c r="I32" s="27">
        <v>5856</v>
      </c>
      <c r="J32" s="27">
        <v>1464</v>
      </c>
      <c r="K32" s="27">
        <v>1464</v>
      </c>
      <c r="L32" s="27">
        <v>5856</v>
      </c>
      <c r="M32" s="46" t="s">
        <v>401</v>
      </c>
      <c r="O32" s="5" t="str">
        <f>VLOOKUP(D32,[1]数据!$I:$K,2,0)</f>
        <v>露地果菜</v>
      </c>
      <c r="P32" s="5" t="str">
        <f>VLOOKUP(D32,[1]数据!$I:$K,3,0)</f>
        <v>南瓜36亩、节瓜25亩</v>
      </c>
      <c r="U32" s="49">
        <v>61</v>
      </c>
    </row>
    <row r="33" s="5" customFormat="1" ht="35" customHeight="1" spans="1:21">
      <c r="A33" s="25">
        <v>26</v>
      </c>
      <c r="B33" s="25" t="s">
        <v>270</v>
      </c>
      <c r="C33" s="26" t="s">
        <v>402</v>
      </c>
      <c r="D33" s="25" t="s">
        <v>403</v>
      </c>
      <c r="E33" s="25" t="s">
        <v>398</v>
      </c>
      <c r="F33" s="27">
        <v>20</v>
      </c>
      <c r="G33" s="27">
        <v>40000</v>
      </c>
      <c r="H33" s="27">
        <v>4800</v>
      </c>
      <c r="I33" s="27">
        <v>1920</v>
      </c>
      <c r="J33" s="27">
        <v>480</v>
      </c>
      <c r="K33" s="27">
        <v>480</v>
      </c>
      <c r="L33" s="27">
        <v>1920</v>
      </c>
      <c r="M33" s="46" t="s">
        <v>404</v>
      </c>
      <c r="O33" s="5" t="str">
        <f>VLOOKUP(D33,[1]数据!$I:$K,2,0)</f>
        <v>露地果菜</v>
      </c>
      <c r="P33" s="5" t="str">
        <f>VLOOKUP(D33,[1]数据!$I:$K,3,0)</f>
        <v>节瓜</v>
      </c>
      <c r="Q33" s="5" t="str">
        <f>O33&amp;P33&amp;F33&amp;"亩"</f>
        <v>露地果菜节瓜20亩</v>
      </c>
      <c r="U33" s="49">
        <v>20</v>
      </c>
    </row>
    <row r="34" s="5" customFormat="1" ht="35" customHeight="1" spans="1:21">
      <c r="A34" s="25">
        <v>27</v>
      </c>
      <c r="B34" s="25" t="s">
        <v>270</v>
      </c>
      <c r="C34" s="26" t="s">
        <v>405</v>
      </c>
      <c r="D34" s="25" t="s">
        <v>406</v>
      </c>
      <c r="E34" s="25" t="s">
        <v>407</v>
      </c>
      <c r="F34" s="27">
        <v>50</v>
      </c>
      <c r="G34" s="27">
        <v>100000</v>
      </c>
      <c r="H34" s="27">
        <v>12000</v>
      </c>
      <c r="I34" s="27">
        <v>4800</v>
      </c>
      <c r="J34" s="27">
        <v>1200</v>
      </c>
      <c r="K34" s="27">
        <v>1200</v>
      </c>
      <c r="L34" s="27">
        <v>4800</v>
      </c>
      <c r="M34" s="46" t="s">
        <v>408</v>
      </c>
      <c r="O34" s="5" t="str">
        <f>VLOOKUP(D34,[1]数据!$I:$K,2,0)</f>
        <v>露地果菜</v>
      </c>
      <c r="P34" s="5" t="str">
        <f>VLOOKUP(D34,[1]数据!$I:$K,3,0)</f>
        <v>南瓜20亩、节瓜20亩、辣椒10亩</v>
      </c>
      <c r="U34" s="49">
        <v>50</v>
      </c>
    </row>
    <row r="35" s="5" customFormat="1" ht="35" customHeight="1" spans="1:21">
      <c r="A35" s="25">
        <v>28</v>
      </c>
      <c r="B35" s="25" t="s">
        <v>270</v>
      </c>
      <c r="C35" s="26" t="s">
        <v>409</v>
      </c>
      <c r="D35" s="25" t="s">
        <v>410</v>
      </c>
      <c r="E35" s="25" t="s">
        <v>407</v>
      </c>
      <c r="F35" s="27">
        <v>50</v>
      </c>
      <c r="G35" s="27">
        <v>100000</v>
      </c>
      <c r="H35" s="27">
        <v>12000</v>
      </c>
      <c r="I35" s="27">
        <v>4800</v>
      </c>
      <c r="J35" s="27">
        <v>1200</v>
      </c>
      <c r="K35" s="27">
        <v>1200</v>
      </c>
      <c r="L35" s="27">
        <v>4800</v>
      </c>
      <c r="M35" s="46" t="s">
        <v>411</v>
      </c>
      <c r="O35" s="5" t="str">
        <f>VLOOKUP(D35,[1]数据!$I:$K,2,0)</f>
        <v>露地果菜</v>
      </c>
      <c r="P35" s="5" t="str">
        <f>VLOOKUP(D35,[1]数据!$I:$K,3,0)</f>
        <v>丝瓜20亩、节瓜30亩</v>
      </c>
      <c r="U35" s="49">
        <v>50</v>
      </c>
    </row>
    <row r="36" s="5" customFormat="1" ht="35" customHeight="1" spans="1:20">
      <c r="A36" s="25">
        <v>29</v>
      </c>
      <c r="B36" s="25" t="s">
        <v>270</v>
      </c>
      <c r="C36" s="26" t="s">
        <v>271</v>
      </c>
      <c r="D36" s="25" t="s">
        <v>412</v>
      </c>
      <c r="E36" s="25" t="s">
        <v>413</v>
      </c>
      <c r="F36" s="27">
        <v>79</v>
      </c>
      <c r="G36" s="27">
        <v>118500</v>
      </c>
      <c r="H36" s="27">
        <v>14220</v>
      </c>
      <c r="I36" s="27">
        <v>5688</v>
      </c>
      <c r="J36" s="27">
        <v>1422</v>
      </c>
      <c r="K36" s="27">
        <v>1422</v>
      </c>
      <c r="L36" s="27">
        <v>5688</v>
      </c>
      <c r="M36" s="46" t="s">
        <v>414</v>
      </c>
      <c r="O36" s="5" t="str">
        <f>VLOOKUP(D36,[1]数据!$I:$K,2,0)</f>
        <v>露地茎菜</v>
      </c>
      <c r="P36" s="5" t="str">
        <f>VLOOKUP(D36,[1]数据!$I:$K,3,0)</f>
        <v>魔芋29亩、鸡爪芋50亩</v>
      </c>
      <c r="T36" s="49">
        <v>79</v>
      </c>
    </row>
    <row r="37" s="5" customFormat="1" ht="35" customHeight="1" spans="1:20">
      <c r="A37" s="25">
        <v>30</v>
      </c>
      <c r="B37" s="25" t="s">
        <v>270</v>
      </c>
      <c r="C37" s="26" t="s">
        <v>271</v>
      </c>
      <c r="D37" s="25" t="s">
        <v>415</v>
      </c>
      <c r="E37" s="25" t="s">
        <v>413</v>
      </c>
      <c r="F37" s="27">
        <v>81</v>
      </c>
      <c r="G37" s="27">
        <v>121500</v>
      </c>
      <c r="H37" s="27">
        <v>14580</v>
      </c>
      <c r="I37" s="27">
        <v>5832</v>
      </c>
      <c r="J37" s="27">
        <v>1458</v>
      </c>
      <c r="K37" s="27">
        <v>1458</v>
      </c>
      <c r="L37" s="27">
        <v>5832</v>
      </c>
      <c r="M37" s="46" t="s">
        <v>416</v>
      </c>
      <c r="O37" s="5" t="str">
        <f>VLOOKUP(D37,[1]数据!$I:$K,2,0)</f>
        <v>露地茎菜</v>
      </c>
      <c r="P37" s="5" t="str">
        <f>VLOOKUP(D37,[1]数据!$I:$K,3,0)</f>
        <v>魔芋</v>
      </c>
      <c r="Q37" s="5" t="str">
        <f t="shared" ref="Q37:Q52" si="3">O37&amp;P37&amp;F37&amp;"亩"</f>
        <v>露地茎菜魔芋81亩</v>
      </c>
      <c r="T37" s="49">
        <v>81</v>
      </c>
    </row>
    <row r="38" s="5" customFormat="1" ht="35" customHeight="1" spans="1:20">
      <c r="A38" s="25">
        <v>31</v>
      </c>
      <c r="B38" s="25" t="s">
        <v>270</v>
      </c>
      <c r="C38" s="26" t="s">
        <v>417</v>
      </c>
      <c r="D38" s="25" t="s">
        <v>418</v>
      </c>
      <c r="E38" s="25" t="s">
        <v>419</v>
      </c>
      <c r="F38" s="27">
        <v>151.5</v>
      </c>
      <c r="G38" s="27">
        <v>227250</v>
      </c>
      <c r="H38" s="27">
        <v>27270</v>
      </c>
      <c r="I38" s="27">
        <v>10908</v>
      </c>
      <c r="J38" s="27">
        <v>2727</v>
      </c>
      <c r="K38" s="27">
        <v>2727</v>
      </c>
      <c r="L38" s="27">
        <v>10908</v>
      </c>
      <c r="M38" s="46" t="s">
        <v>420</v>
      </c>
      <c r="O38" s="5" t="str">
        <f>VLOOKUP(D38,[1]数据!$I:$K,2,0)</f>
        <v>露地茎菜</v>
      </c>
      <c r="P38" s="5" t="str">
        <f>VLOOKUP(D38,[1]数据!$I:$K,3,0)</f>
        <v>魔芋</v>
      </c>
      <c r="Q38" s="5" t="str">
        <f t="shared" si="3"/>
        <v>露地茎菜魔芋151.5亩</v>
      </c>
      <c r="T38" s="49">
        <v>151.5</v>
      </c>
    </row>
    <row r="39" s="5" customFormat="1" ht="35" customHeight="1" spans="1:20">
      <c r="A39" s="25">
        <v>32</v>
      </c>
      <c r="B39" s="25" t="s">
        <v>270</v>
      </c>
      <c r="C39" s="26" t="s">
        <v>417</v>
      </c>
      <c r="D39" s="25" t="s">
        <v>421</v>
      </c>
      <c r="E39" s="25" t="s">
        <v>419</v>
      </c>
      <c r="F39" s="27">
        <v>90</v>
      </c>
      <c r="G39" s="27">
        <v>135000</v>
      </c>
      <c r="H39" s="27">
        <v>16200</v>
      </c>
      <c r="I39" s="27">
        <v>6480</v>
      </c>
      <c r="J39" s="27">
        <v>1620</v>
      </c>
      <c r="K39" s="27">
        <v>1620</v>
      </c>
      <c r="L39" s="27">
        <v>6480</v>
      </c>
      <c r="M39" s="46" t="s">
        <v>422</v>
      </c>
      <c r="O39" s="5" t="str">
        <f>VLOOKUP(D39,[1]数据!$I:$K,2,0)</f>
        <v>露地茎菜</v>
      </c>
      <c r="P39" s="5" t="str">
        <f>VLOOKUP(D39,[1]数据!$I:$K,3,0)</f>
        <v>魔芋</v>
      </c>
      <c r="Q39" s="5" t="str">
        <f t="shared" si="3"/>
        <v>露地茎菜魔芋90亩</v>
      </c>
      <c r="T39" s="49">
        <v>90</v>
      </c>
    </row>
    <row r="40" s="5" customFormat="1" ht="35" customHeight="1" spans="1:20">
      <c r="A40" s="25">
        <v>33</v>
      </c>
      <c r="B40" s="25" t="s">
        <v>270</v>
      </c>
      <c r="C40" s="26" t="s">
        <v>417</v>
      </c>
      <c r="D40" s="25" t="s">
        <v>423</v>
      </c>
      <c r="E40" s="25" t="s">
        <v>419</v>
      </c>
      <c r="F40" s="27">
        <v>135</v>
      </c>
      <c r="G40" s="27">
        <v>202500</v>
      </c>
      <c r="H40" s="27">
        <v>24300</v>
      </c>
      <c r="I40" s="27">
        <v>9720</v>
      </c>
      <c r="J40" s="27">
        <v>2430</v>
      </c>
      <c r="K40" s="27">
        <v>2430</v>
      </c>
      <c r="L40" s="27">
        <v>9720</v>
      </c>
      <c r="M40" s="46" t="s">
        <v>424</v>
      </c>
      <c r="O40" s="5" t="str">
        <f>VLOOKUP(D40,[1]数据!$I:$K,2,0)</f>
        <v>露地茎菜</v>
      </c>
      <c r="P40" s="5" t="str">
        <f>VLOOKUP(D40,[1]数据!$I:$K,3,0)</f>
        <v>魔芋</v>
      </c>
      <c r="Q40" s="5" t="str">
        <f t="shared" si="3"/>
        <v>露地茎菜魔芋135亩</v>
      </c>
      <c r="T40" s="49">
        <v>135</v>
      </c>
    </row>
    <row r="41" s="5" customFormat="1" ht="35" customHeight="1" spans="1:20">
      <c r="A41" s="25">
        <v>34</v>
      </c>
      <c r="B41" s="25" t="s">
        <v>270</v>
      </c>
      <c r="C41" s="26" t="s">
        <v>425</v>
      </c>
      <c r="D41" s="25" t="s">
        <v>426</v>
      </c>
      <c r="E41" s="25" t="s">
        <v>391</v>
      </c>
      <c r="F41" s="27">
        <v>295</v>
      </c>
      <c r="G41" s="27">
        <v>442500</v>
      </c>
      <c r="H41" s="27">
        <v>53100</v>
      </c>
      <c r="I41" s="27">
        <v>21240</v>
      </c>
      <c r="J41" s="27">
        <v>5310</v>
      </c>
      <c r="K41" s="27">
        <v>5310</v>
      </c>
      <c r="L41" s="27">
        <v>21240</v>
      </c>
      <c r="M41" s="46" t="s">
        <v>427</v>
      </c>
      <c r="O41" s="5" t="str">
        <f>VLOOKUP(D41,[1]数据!$I:$K,2,0)</f>
        <v>露地茎菜</v>
      </c>
      <c r="P41" s="5" t="str">
        <f>VLOOKUP(D41,[1]数据!$I:$K,3,0)</f>
        <v>魔芋</v>
      </c>
      <c r="Q41" s="5" t="str">
        <f t="shared" si="3"/>
        <v>露地茎菜魔芋295亩</v>
      </c>
      <c r="T41" s="49">
        <v>295</v>
      </c>
    </row>
    <row r="42" s="5" customFormat="1" ht="35" customHeight="1" spans="1:20">
      <c r="A42" s="25">
        <v>35</v>
      </c>
      <c r="B42" s="25" t="s">
        <v>270</v>
      </c>
      <c r="C42" s="26" t="s">
        <v>425</v>
      </c>
      <c r="D42" s="25" t="s">
        <v>428</v>
      </c>
      <c r="E42" s="25" t="s">
        <v>391</v>
      </c>
      <c r="F42" s="27">
        <v>230</v>
      </c>
      <c r="G42" s="27">
        <v>345000</v>
      </c>
      <c r="H42" s="27">
        <v>41400</v>
      </c>
      <c r="I42" s="27">
        <v>16560</v>
      </c>
      <c r="J42" s="27">
        <v>4140</v>
      </c>
      <c r="K42" s="27">
        <v>4140</v>
      </c>
      <c r="L42" s="27">
        <v>16560</v>
      </c>
      <c r="M42" s="46" t="s">
        <v>429</v>
      </c>
      <c r="O42" s="5" t="str">
        <f>VLOOKUP(D42,[1]数据!$I:$K,2,0)</f>
        <v>露地茎菜</v>
      </c>
      <c r="P42" s="5" t="str">
        <f>VLOOKUP(D42,[1]数据!$I:$K,3,0)</f>
        <v>魔芋</v>
      </c>
      <c r="Q42" s="5" t="str">
        <f t="shared" si="3"/>
        <v>露地茎菜魔芋230亩</v>
      </c>
      <c r="T42" s="49">
        <v>230</v>
      </c>
    </row>
    <row r="43" s="5" customFormat="1" ht="35" customHeight="1" spans="1:20">
      <c r="A43" s="25">
        <v>36</v>
      </c>
      <c r="B43" s="25" t="s">
        <v>270</v>
      </c>
      <c r="C43" s="26" t="s">
        <v>425</v>
      </c>
      <c r="D43" s="25" t="s">
        <v>430</v>
      </c>
      <c r="E43" s="25" t="s">
        <v>391</v>
      </c>
      <c r="F43" s="27">
        <v>81</v>
      </c>
      <c r="G43" s="27">
        <v>121500</v>
      </c>
      <c r="H43" s="27">
        <v>14580</v>
      </c>
      <c r="I43" s="27">
        <v>5832</v>
      </c>
      <c r="J43" s="27">
        <v>1458</v>
      </c>
      <c r="K43" s="27">
        <v>1458</v>
      </c>
      <c r="L43" s="27">
        <v>5832</v>
      </c>
      <c r="M43" s="46" t="s">
        <v>416</v>
      </c>
      <c r="O43" s="5" t="str">
        <f>VLOOKUP(D43,[1]数据!$I:$K,2,0)</f>
        <v>露地茎菜</v>
      </c>
      <c r="P43" s="5" t="str">
        <f>VLOOKUP(D43,[1]数据!$I:$K,3,0)</f>
        <v>魔芋</v>
      </c>
      <c r="Q43" s="5" t="str">
        <f t="shared" si="3"/>
        <v>露地茎菜魔芋81亩</v>
      </c>
      <c r="T43" s="49">
        <v>81</v>
      </c>
    </row>
    <row r="44" s="5" customFormat="1" ht="35" customHeight="1" spans="1:20">
      <c r="A44" s="25">
        <v>37</v>
      </c>
      <c r="B44" s="25" t="s">
        <v>270</v>
      </c>
      <c r="C44" s="26" t="s">
        <v>431</v>
      </c>
      <c r="D44" s="25" t="s">
        <v>432</v>
      </c>
      <c r="E44" s="25" t="s">
        <v>391</v>
      </c>
      <c r="F44" s="27">
        <v>60</v>
      </c>
      <c r="G44" s="27">
        <v>90000</v>
      </c>
      <c r="H44" s="27">
        <v>10800</v>
      </c>
      <c r="I44" s="27">
        <v>4320</v>
      </c>
      <c r="J44" s="27">
        <v>1080</v>
      </c>
      <c r="K44" s="27">
        <v>1080</v>
      </c>
      <c r="L44" s="27">
        <v>4320</v>
      </c>
      <c r="M44" s="46" t="s">
        <v>433</v>
      </c>
      <c r="O44" s="5" t="str">
        <f>VLOOKUP(D44,[1]数据!$I:$K,2,0)</f>
        <v>露地茎菜</v>
      </c>
      <c r="P44" s="5" t="str">
        <f>VLOOKUP(D44,[1]数据!$I:$K,3,0)</f>
        <v>魔芋</v>
      </c>
      <c r="Q44" s="5" t="str">
        <f t="shared" si="3"/>
        <v>露地茎菜魔芋60亩</v>
      </c>
      <c r="T44" s="49">
        <v>60</v>
      </c>
    </row>
    <row r="45" s="5" customFormat="1" ht="35" customHeight="1" spans="1:20">
      <c r="A45" s="25">
        <v>38</v>
      </c>
      <c r="B45" s="25" t="s">
        <v>434</v>
      </c>
      <c r="C45" s="26" t="s">
        <v>435</v>
      </c>
      <c r="D45" s="25" t="s">
        <v>436</v>
      </c>
      <c r="E45" s="25" t="s">
        <v>437</v>
      </c>
      <c r="F45" s="27">
        <v>857.5</v>
      </c>
      <c r="G45" s="27">
        <v>1286250</v>
      </c>
      <c r="H45" s="27">
        <v>154350</v>
      </c>
      <c r="I45" s="27">
        <v>61740</v>
      </c>
      <c r="J45" s="27">
        <v>15435</v>
      </c>
      <c r="K45" s="27">
        <v>15435</v>
      </c>
      <c r="L45" s="27">
        <v>61740</v>
      </c>
      <c r="M45" s="46" t="s">
        <v>438</v>
      </c>
      <c r="O45" s="5" t="str">
        <f>VLOOKUP(D45,[1]数据!$I:$K,2,0)</f>
        <v>露地茎菜</v>
      </c>
      <c r="P45" s="5" t="str">
        <f>VLOOKUP(D45,[1]数据!$I:$K,3,0)</f>
        <v>莲藕</v>
      </c>
      <c r="Q45" s="5" t="str">
        <f t="shared" si="3"/>
        <v>露地茎菜莲藕857.5亩</v>
      </c>
      <c r="T45" s="49">
        <v>857.5</v>
      </c>
    </row>
    <row r="46" s="5" customFormat="1" ht="35" customHeight="1" spans="1:20">
      <c r="A46" s="25">
        <v>39</v>
      </c>
      <c r="B46" s="25" t="s">
        <v>434</v>
      </c>
      <c r="C46" s="26" t="s">
        <v>435</v>
      </c>
      <c r="D46" s="25" t="s">
        <v>439</v>
      </c>
      <c r="E46" s="25" t="s">
        <v>437</v>
      </c>
      <c r="F46" s="27">
        <v>319</v>
      </c>
      <c r="G46" s="27">
        <v>478500</v>
      </c>
      <c r="H46" s="27">
        <v>57420</v>
      </c>
      <c r="I46" s="27">
        <v>22968</v>
      </c>
      <c r="J46" s="27">
        <v>5742</v>
      </c>
      <c r="K46" s="27">
        <v>5742</v>
      </c>
      <c r="L46" s="27">
        <v>22968</v>
      </c>
      <c r="M46" s="46" t="s">
        <v>440</v>
      </c>
      <c r="O46" s="5" t="str">
        <f>VLOOKUP(D46,[1]数据!$I:$K,2,0)</f>
        <v>露地茎菜</v>
      </c>
      <c r="P46" s="5" t="str">
        <f>VLOOKUP(D46,[1]数据!$I:$K,3,0)</f>
        <v>莲藕</v>
      </c>
      <c r="Q46" s="5" t="str">
        <f t="shared" si="3"/>
        <v>露地茎菜莲藕319亩</v>
      </c>
      <c r="T46" s="49">
        <v>319</v>
      </c>
    </row>
    <row r="47" s="5" customFormat="1" ht="35" customHeight="1" spans="1:20">
      <c r="A47" s="25">
        <v>40</v>
      </c>
      <c r="B47" s="25" t="s">
        <v>434</v>
      </c>
      <c r="C47" s="26" t="s">
        <v>435</v>
      </c>
      <c r="D47" s="25" t="s">
        <v>441</v>
      </c>
      <c r="E47" s="25" t="s">
        <v>437</v>
      </c>
      <c r="F47" s="27">
        <v>187.5</v>
      </c>
      <c r="G47" s="27">
        <v>281250</v>
      </c>
      <c r="H47" s="27">
        <v>33750</v>
      </c>
      <c r="I47" s="27">
        <v>13500</v>
      </c>
      <c r="J47" s="27">
        <v>3375</v>
      </c>
      <c r="K47" s="27">
        <v>3375</v>
      </c>
      <c r="L47" s="27">
        <v>13500</v>
      </c>
      <c r="M47" s="46" t="s">
        <v>442</v>
      </c>
      <c r="O47" s="5" t="str">
        <f>VLOOKUP(D47,[1]数据!$I:$K,2,0)</f>
        <v>露地茎菜</v>
      </c>
      <c r="P47" s="5" t="str">
        <f>VLOOKUP(D47,[1]数据!$I:$K,3,0)</f>
        <v>莲藕</v>
      </c>
      <c r="Q47" s="5" t="str">
        <f t="shared" si="3"/>
        <v>露地茎菜莲藕187.5亩</v>
      </c>
      <c r="T47" s="49">
        <v>187.5</v>
      </c>
    </row>
    <row r="48" s="5" customFormat="1" ht="35" customHeight="1" spans="1:20">
      <c r="A48" s="25">
        <v>41</v>
      </c>
      <c r="B48" s="25" t="s">
        <v>434</v>
      </c>
      <c r="C48" s="26" t="s">
        <v>435</v>
      </c>
      <c r="D48" s="25" t="s">
        <v>443</v>
      </c>
      <c r="E48" s="25" t="s">
        <v>437</v>
      </c>
      <c r="F48" s="27">
        <v>50</v>
      </c>
      <c r="G48" s="27">
        <v>75000</v>
      </c>
      <c r="H48" s="27">
        <v>9000</v>
      </c>
      <c r="I48" s="27">
        <v>3600</v>
      </c>
      <c r="J48" s="27">
        <v>900</v>
      </c>
      <c r="K48" s="27">
        <v>900</v>
      </c>
      <c r="L48" s="27">
        <v>3600</v>
      </c>
      <c r="M48" s="46" t="s">
        <v>444</v>
      </c>
      <c r="O48" s="5" t="str">
        <f>VLOOKUP(D48,[1]数据!$I:$K,2,0)</f>
        <v>露地茎菜</v>
      </c>
      <c r="P48" s="5" t="str">
        <f>VLOOKUP(D48,[1]数据!$I:$K,3,0)</f>
        <v>莲藕</v>
      </c>
      <c r="Q48" s="5" t="str">
        <f t="shared" si="3"/>
        <v>露地茎菜莲藕50亩</v>
      </c>
      <c r="T48" s="49">
        <v>50</v>
      </c>
    </row>
    <row r="49" s="5" customFormat="1" ht="35" customHeight="1" spans="1:20">
      <c r="A49" s="25">
        <v>42</v>
      </c>
      <c r="B49" s="25" t="s">
        <v>434</v>
      </c>
      <c r="C49" s="26" t="s">
        <v>435</v>
      </c>
      <c r="D49" s="25" t="s">
        <v>445</v>
      </c>
      <c r="E49" s="25" t="s">
        <v>437</v>
      </c>
      <c r="F49" s="27">
        <v>1172.72</v>
      </c>
      <c r="G49" s="27">
        <v>1759080</v>
      </c>
      <c r="H49" s="27">
        <v>211089.6</v>
      </c>
      <c r="I49" s="27">
        <v>84435.84</v>
      </c>
      <c r="J49" s="27">
        <v>21108.96</v>
      </c>
      <c r="K49" s="27">
        <v>21108.96</v>
      </c>
      <c r="L49" s="27">
        <v>84435.84</v>
      </c>
      <c r="M49" s="46" t="s">
        <v>446</v>
      </c>
      <c r="O49" s="5" t="str">
        <f>VLOOKUP(D49,[1]数据!$I:$K,2,0)</f>
        <v>露地茎菜</v>
      </c>
      <c r="P49" s="5" t="str">
        <f>VLOOKUP(D49,[1]数据!$I:$K,3,0)</f>
        <v>莲藕</v>
      </c>
      <c r="Q49" s="5" t="str">
        <f t="shared" si="3"/>
        <v>露地茎菜莲藕1172.72亩</v>
      </c>
      <c r="T49" s="49">
        <v>1172.72</v>
      </c>
    </row>
    <row r="50" s="5" customFormat="1" ht="35" customHeight="1" spans="1:20">
      <c r="A50" s="25">
        <v>43</v>
      </c>
      <c r="B50" s="25" t="s">
        <v>434</v>
      </c>
      <c r="C50" s="26" t="s">
        <v>447</v>
      </c>
      <c r="D50" s="25" t="s">
        <v>448</v>
      </c>
      <c r="E50" s="25" t="s">
        <v>449</v>
      </c>
      <c r="F50" s="27">
        <v>255.55</v>
      </c>
      <c r="G50" s="27">
        <v>383325</v>
      </c>
      <c r="H50" s="27">
        <v>45999</v>
      </c>
      <c r="I50" s="27">
        <v>18399.6</v>
      </c>
      <c r="J50" s="27">
        <v>4599.9</v>
      </c>
      <c r="K50" s="27">
        <v>4599.9</v>
      </c>
      <c r="L50" s="27">
        <v>18399.6</v>
      </c>
      <c r="M50" s="46" t="s">
        <v>450</v>
      </c>
      <c r="O50" s="5" t="str">
        <f>VLOOKUP(D50,[1]数据!$I:$K,2,0)</f>
        <v>露地茎菜</v>
      </c>
      <c r="P50" s="5" t="str">
        <f>VLOOKUP(D50,[1]数据!$I:$K,3,0)</f>
        <v>莲藕</v>
      </c>
      <c r="Q50" s="5" t="str">
        <f t="shared" si="3"/>
        <v>露地茎菜莲藕255.55亩</v>
      </c>
      <c r="T50" s="49">
        <v>255.55</v>
      </c>
    </row>
    <row r="51" s="5" customFormat="1" ht="35" customHeight="1" spans="1:20">
      <c r="A51" s="25">
        <v>44</v>
      </c>
      <c r="B51" s="25" t="s">
        <v>434</v>
      </c>
      <c r="C51" s="26" t="s">
        <v>447</v>
      </c>
      <c r="D51" s="25" t="s">
        <v>451</v>
      </c>
      <c r="E51" s="25" t="s">
        <v>449</v>
      </c>
      <c r="F51" s="27">
        <v>551.5</v>
      </c>
      <c r="G51" s="27">
        <v>827250</v>
      </c>
      <c r="H51" s="27">
        <v>99270</v>
      </c>
      <c r="I51" s="27">
        <v>39708</v>
      </c>
      <c r="J51" s="27">
        <v>9927</v>
      </c>
      <c r="K51" s="27">
        <v>9927</v>
      </c>
      <c r="L51" s="27">
        <v>39708</v>
      </c>
      <c r="M51" s="46" t="s">
        <v>452</v>
      </c>
      <c r="O51" s="5" t="str">
        <f>VLOOKUP(D51,[1]数据!$I:$K,2,0)</f>
        <v>露地茎菜</v>
      </c>
      <c r="P51" s="5" t="str">
        <f>VLOOKUP(D51,[1]数据!$I:$K,3,0)</f>
        <v>莲藕</v>
      </c>
      <c r="Q51" s="5" t="str">
        <f t="shared" si="3"/>
        <v>露地茎菜莲藕551.5亩</v>
      </c>
      <c r="T51" s="49">
        <v>551.5</v>
      </c>
    </row>
    <row r="52" s="5" customFormat="1" ht="35" customHeight="1" spans="1:20">
      <c r="A52" s="25">
        <v>45</v>
      </c>
      <c r="B52" s="25" t="s">
        <v>434</v>
      </c>
      <c r="C52" s="26" t="s">
        <v>447</v>
      </c>
      <c r="D52" s="25" t="s">
        <v>453</v>
      </c>
      <c r="E52" s="25" t="s">
        <v>449</v>
      </c>
      <c r="F52" s="27">
        <v>59.5</v>
      </c>
      <c r="G52" s="27">
        <v>89250</v>
      </c>
      <c r="H52" s="27">
        <v>10710</v>
      </c>
      <c r="I52" s="27">
        <v>4284</v>
      </c>
      <c r="J52" s="27">
        <v>1071</v>
      </c>
      <c r="K52" s="27">
        <v>1071</v>
      </c>
      <c r="L52" s="27">
        <v>4284</v>
      </c>
      <c r="M52" s="46" t="s">
        <v>454</v>
      </c>
      <c r="O52" s="5" t="str">
        <f>VLOOKUP(D52,[1]数据!$I:$K,2,0)</f>
        <v>露地茎菜</v>
      </c>
      <c r="P52" s="5" t="str">
        <f>VLOOKUP(D52,[1]数据!$I:$K,3,0)</f>
        <v>莲藕</v>
      </c>
      <c r="Q52" s="5" t="str">
        <f t="shared" si="3"/>
        <v>露地茎菜莲藕59.5亩</v>
      </c>
      <c r="T52" s="49">
        <v>59.5</v>
      </c>
    </row>
    <row r="53" ht="80" customHeight="1" spans="1:14">
      <c r="A53" s="28" t="s">
        <v>486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47"/>
      <c r="N53" s="5"/>
    </row>
    <row r="54" ht="35" customHeight="1" spans="6:9">
      <c r="F54" s="29"/>
      <c r="G54" s="29"/>
      <c r="H54" s="29"/>
      <c r="I54" s="29"/>
    </row>
    <row r="55" ht="61" customHeight="1" spans="1:12">
      <c r="A55" s="30"/>
      <c r="B55" s="30"/>
      <c r="C55" s="30"/>
      <c r="D55" s="31" t="s">
        <v>297</v>
      </c>
      <c r="E55" s="31"/>
      <c r="F55" s="31"/>
      <c r="G55" s="31"/>
      <c r="H55" s="31"/>
      <c r="I55" s="31"/>
      <c r="J55" s="31" t="s">
        <v>298</v>
      </c>
      <c r="K55" s="31"/>
      <c r="L55" s="31"/>
    </row>
    <row r="56" ht="30" customHeight="1" spans="1:12">
      <c r="A56" s="30"/>
      <c r="B56" s="30"/>
      <c r="C56" s="30"/>
      <c r="D56" s="31" t="s">
        <v>299</v>
      </c>
      <c r="E56" s="31"/>
      <c r="F56" s="31"/>
      <c r="G56" s="31"/>
      <c r="H56" s="31"/>
      <c r="I56" s="31"/>
      <c r="J56" s="31" t="s">
        <v>300</v>
      </c>
      <c r="K56" s="31"/>
      <c r="L56" s="31"/>
    </row>
    <row r="57" ht="30" customHeight="1" spans="1:12">
      <c r="A57" s="30"/>
      <c r="B57" s="30"/>
      <c r="C57" s="30"/>
      <c r="D57" s="32" t="s">
        <v>487</v>
      </c>
      <c r="E57" s="33"/>
      <c r="F57" s="33"/>
      <c r="G57" s="34"/>
      <c r="H57" s="34"/>
      <c r="I57" s="34"/>
      <c r="J57" s="34" t="s">
        <v>302</v>
      </c>
      <c r="K57" s="34"/>
      <c r="L57" s="31"/>
    </row>
    <row r="58" ht="30" customHeight="1" spans="1:12">
      <c r="A58" s="35"/>
      <c r="B58" s="35"/>
      <c r="C58" s="35"/>
      <c r="D58" s="3"/>
      <c r="E58" s="3"/>
      <c r="F58" s="3"/>
      <c r="G58" s="3"/>
      <c r="H58" s="3"/>
      <c r="I58" s="3"/>
      <c r="J58" s="3"/>
      <c r="K58" s="3"/>
      <c r="L58" s="3"/>
    </row>
    <row r="59" ht="30" customHeight="1" spans="1:12">
      <c r="A59" s="35"/>
      <c r="B59" s="35"/>
      <c r="C59" s="35"/>
      <c r="D59" s="3"/>
      <c r="E59" s="3"/>
      <c r="F59" s="3"/>
      <c r="G59" s="3"/>
      <c r="H59" s="3"/>
      <c r="I59" s="3"/>
      <c r="J59" s="3"/>
      <c r="K59" s="3"/>
      <c r="L59" s="3"/>
    </row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</sheetData>
  <autoFilter ref="A7:R57">
    <extLst/>
  </autoFilter>
  <mergeCells count="15">
    <mergeCell ref="A2:M2"/>
    <mergeCell ref="I4:L4"/>
    <mergeCell ref="A6:H6"/>
    <mergeCell ref="I6:K6"/>
    <mergeCell ref="A7:E7"/>
    <mergeCell ref="A53:M53"/>
    <mergeCell ref="A4:A5"/>
    <mergeCell ref="B4:B5"/>
    <mergeCell ref="C4:C5"/>
    <mergeCell ref="D4:D5"/>
    <mergeCell ref="E4:E5"/>
    <mergeCell ref="F4:F5"/>
    <mergeCell ref="G4:G5"/>
    <mergeCell ref="H4:H5"/>
    <mergeCell ref="M4:M5"/>
  </mergeCells>
  <printOptions horizontalCentered="1"/>
  <pageMargins left="0.550694444444444" right="0.354166666666667" top="0.590277777777778" bottom="0.354166666666667" header="0.314583333333333" footer="0.314583333333333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承保清单（总）</vt:lpstr>
      <vt:lpstr>承保清单（白沙） (3)</vt:lpstr>
      <vt:lpstr>承保清单</vt:lpstr>
      <vt:lpstr>承保清单（都斛)二季度无</vt:lpstr>
      <vt:lpstr>承保清单（川岛)二季度无</vt:lpstr>
      <vt:lpstr>草稿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金金</cp:lastModifiedBy>
  <dcterms:created xsi:type="dcterms:W3CDTF">2021-11-18T08:29:00Z</dcterms:created>
  <dcterms:modified xsi:type="dcterms:W3CDTF">2025-09-08T00:48:30Z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KSOReadingLayout">
    <vt:bool>true</vt:bool>
  </property>
  <property fmtid="{D5CDD505-2E9C-101B-9397-08002B2CF9AE}" pid="4" name="ICV">
    <vt:lpwstr>6785A7381AA747139571DCCEBA053ABE</vt:lpwstr>
  </property>
</Properties>
</file>