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5年" sheetId="6" r:id="rId1"/>
  </sheets>
  <definedNames>
    <definedName name="_xlnm._FilterDatabase" localSheetId="0" hidden="1">'2025年'!$A$6:$J$91</definedName>
    <definedName name="_xlnm.Print_Area" localSheetId="0">'2025年'!$A$1:$I$91</definedName>
    <definedName name="_xlnm.Print_Titles" localSheetId="0">'2025年'!$4:$6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<sst xmlns="http://schemas.openxmlformats.org/spreadsheetml/2006/main" count="107" uniqueCount="107">
  <si>
    <t>附件2</t>
  </si>
  <si>
    <t>提前下达2025年边远地区乡镇卫生院医务人员岗位津贴
省级补助资金分配表</t>
  </si>
  <si>
    <t>金额单位：万元</t>
  </si>
  <si>
    <t>单位</t>
  </si>
  <si>
    <t>2024年1月1日乡镇卫生院在编在岗数</t>
  </si>
  <si>
    <t>补助比例</t>
  </si>
  <si>
    <t>每月补助标准</t>
  </si>
  <si>
    <t>2025年省财政应预拨金额</t>
  </si>
  <si>
    <t>结算2024年补助资金</t>
  </si>
  <si>
    <t>2025年省财政下达金额</t>
  </si>
  <si>
    <t>2024年财政应补助金额</t>
  </si>
  <si>
    <t>2024年度已拨金额</t>
  </si>
  <si>
    <t>2024年结算差额</t>
  </si>
  <si>
    <t>栏次</t>
  </si>
  <si>
    <t>1栏</t>
  </si>
  <si>
    <t>2栏</t>
  </si>
  <si>
    <t>3栏</t>
  </si>
  <si>
    <t>4栏=1栏*2栏*3栏*12</t>
  </si>
  <si>
    <t>5栏=1栏*2栏*0.1*12</t>
  </si>
  <si>
    <t>6栏</t>
  </si>
  <si>
    <t>7栏=5栏-6栏</t>
  </si>
  <si>
    <t>8栏=4栏+7栏</t>
  </si>
  <si>
    <t>合计</t>
  </si>
  <si>
    <t>地市小计</t>
  </si>
  <si>
    <t>汕头市</t>
  </si>
  <si>
    <t>潮南区</t>
  </si>
  <si>
    <t>潮阳区</t>
  </si>
  <si>
    <t>澄海区</t>
  </si>
  <si>
    <t>韶关市</t>
  </si>
  <si>
    <t>曲江区</t>
  </si>
  <si>
    <t>梅州市</t>
  </si>
  <si>
    <t>梅县区</t>
  </si>
  <si>
    <t>阳江市</t>
  </si>
  <si>
    <t>阳东区</t>
  </si>
  <si>
    <t>湛江市</t>
  </si>
  <si>
    <t>湛江市本级</t>
  </si>
  <si>
    <t>坡头区</t>
  </si>
  <si>
    <t>麻章区</t>
  </si>
  <si>
    <t>茂名市</t>
  </si>
  <si>
    <t>电白区</t>
  </si>
  <si>
    <t>肇庆市</t>
  </si>
  <si>
    <t>高要区</t>
  </si>
  <si>
    <t>清远市</t>
  </si>
  <si>
    <t>清新区</t>
  </si>
  <si>
    <t>潮州市</t>
  </si>
  <si>
    <t>潮安区</t>
  </si>
  <si>
    <t>揭阳市</t>
  </si>
  <si>
    <t>揭东区</t>
  </si>
  <si>
    <t>云浮市</t>
  </si>
  <si>
    <t>云安区</t>
  </si>
  <si>
    <t>财政省直管县小计</t>
  </si>
  <si>
    <t>新丰县</t>
  </si>
  <si>
    <t>始兴县</t>
  </si>
  <si>
    <t>乐昌市</t>
  </si>
  <si>
    <t>南澳县</t>
  </si>
  <si>
    <t>南雄市</t>
  </si>
  <si>
    <t>仁化县</t>
  </si>
  <si>
    <t>乳源县</t>
  </si>
  <si>
    <t>翁源县</t>
  </si>
  <si>
    <t>和平县</t>
  </si>
  <si>
    <t>东源县</t>
  </si>
  <si>
    <t>紫金县</t>
  </si>
  <si>
    <t>龙川县</t>
  </si>
  <si>
    <t>连平县</t>
  </si>
  <si>
    <t>蕉岭县</t>
  </si>
  <si>
    <t>平远县</t>
  </si>
  <si>
    <t>兴宁市</t>
  </si>
  <si>
    <t>五华县</t>
  </si>
  <si>
    <t>丰顺县</t>
  </si>
  <si>
    <t>大埔县</t>
  </si>
  <si>
    <t>龙门县</t>
  </si>
  <si>
    <t>惠东县</t>
  </si>
  <si>
    <t>博罗县</t>
  </si>
  <si>
    <t>陆河县</t>
  </si>
  <si>
    <t>陆丰市</t>
  </si>
  <si>
    <t>海丰县</t>
  </si>
  <si>
    <t>开平市</t>
  </si>
  <si>
    <t>市卫生健康局</t>
  </si>
  <si>
    <t>恩平市</t>
  </si>
  <si>
    <t>阳西县</t>
  </si>
  <si>
    <t>阳春市</t>
  </si>
  <si>
    <t>徐闻县</t>
  </si>
  <si>
    <t>廉江市</t>
  </si>
  <si>
    <t>吴川市</t>
  </si>
  <si>
    <t>遂溪县</t>
  </si>
  <si>
    <t>雷州市</t>
  </si>
  <si>
    <t>高州市</t>
  </si>
  <si>
    <t>信宜市</t>
  </si>
  <si>
    <t>化州市</t>
  </si>
  <si>
    <t>封开县</t>
  </si>
  <si>
    <t>四会市</t>
  </si>
  <si>
    <t>怀集县</t>
  </si>
  <si>
    <t>德庆县</t>
  </si>
  <si>
    <t>广宁县</t>
  </si>
  <si>
    <t>英德市</t>
  </si>
  <si>
    <t>连山县</t>
  </si>
  <si>
    <t>连州市</t>
  </si>
  <si>
    <t>佛冈县</t>
  </si>
  <si>
    <t>阳山县</t>
  </si>
  <si>
    <t>连南县</t>
  </si>
  <si>
    <t>饶平县</t>
  </si>
  <si>
    <t>普宁市</t>
  </si>
  <si>
    <t>揭西县</t>
  </si>
  <si>
    <t>惠来县</t>
  </si>
  <si>
    <t>罗定市</t>
  </si>
  <si>
    <t>新兴县</t>
  </si>
  <si>
    <t>郁南县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</si>
</sst>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0_ "/>
    <numFmt numFmtId="177" formatCode="#,##0.00_);[Red]\(#,##0.00\)"/>
    <numFmt numFmtId="178" formatCode="#,##0.00_ "/>
  </numFmts>
  <fonts count="24"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9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3"/>
    </xf>
    <xf numFmtId="178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right" vertical="center" wrapText="1"/>
    </xf>
    <xf numFmtId="178" fontId="1" fillId="2" borderId="2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178" fontId="2" fillId="2" borderId="1" xfId="0" applyNumberFormat="1" applyFont="1" applyFill="1" applyBorder="1" applyAlignment="1">
      <alignment horizontal="right" vertical="center" wrapText="1"/>
    </xf>
    <xf numFmtId="178" fontId="2" fillId="2" borderId="2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J91"/>
  <sheetViews>
    <sheetView tabSelected="1" view="pageBreakPreview" zoomScaleNormal="100" workbookViewId="0">
      <pane ySplit="7" topLeftCell="A8" activePane="bottomLeft" state="frozen"/>
      <selection/>
      <selection pane="bottomLeft" activeCell="J62" sqref="J62"/>
    </sheetView>
  </sheetViews>
  <sheetFormatPr defaultColWidth="9" defaultRowHeight="13.5"/>
  <cols>
    <col min="1" max="1" width="15.75" style="6" customWidth="1"/>
    <col min="2" max="2" width="15.625" style="7" customWidth="1"/>
    <col min="3" max="3" width="15.625" style="8" customWidth="1"/>
    <col min="4" max="5" width="15.625" style="9" customWidth="1"/>
    <col min="6" max="8" width="15.625" style="10" customWidth="1"/>
    <col min="9" max="9" width="15.625" style="4" customWidth="1"/>
    <col min="10" max="10" width="15.3833333333333" style="4"/>
    <col min="11" max="16384" width="9" style="4"/>
  </cols>
  <sheetData>
    <row r="1" ht="18.75" customHeight="1" spans="1:9">
      <c r="A1" s="11" t="s">
        <v>0</v>
      </c>
      <c r="C1" s="7"/>
      <c r="D1" s="7"/>
      <c r="E1" s="7"/>
      <c r="F1" s="12"/>
      <c r="G1" s="12"/>
      <c r="H1" s="12"/>
      <c r="I1" s="7"/>
    </row>
    <row r="2" s="1" customFormat="1" ht="93" customHeight="1" spans="1:9">
      <c r="A2" s="13" t="s">
        <v>1</v>
      </c>
      <c r="B2" s="14"/>
      <c r="C2" s="14"/>
      <c r="D2" s="14"/>
      <c r="E2" s="14"/>
      <c r="F2" s="13"/>
      <c r="G2" s="13"/>
      <c r="H2" s="13"/>
      <c r="I2" s="14"/>
    </row>
    <row r="3" s="2" customFormat="1" ht="18.75" customHeight="1" spans="1:9">
      <c r="A3" s="15"/>
      <c r="B3" s="7"/>
      <c r="C3" s="8"/>
      <c r="D3" s="9"/>
      <c r="E3" s="16"/>
      <c r="F3" s="6"/>
      <c r="G3" s="6"/>
      <c r="H3" s="17" t="s">
        <v>2</v>
      </c>
      <c r="I3" s="44"/>
    </row>
    <row r="4" s="3" customFormat="1" ht="25" customHeight="1" spans="1:9">
      <c r="A4" s="18" t="s">
        <v>3</v>
      </c>
      <c r="B4" s="19" t="s">
        <v>4</v>
      </c>
      <c r="C4" s="20" t="s">
        <v>5</v>
      </c>
      <c r="D4" s="20" t="s">
        <v>6</v>
      </c>
      <c r="E4" s="20" t="s">
        <v>7</v>
      </c>
      <c r="F4" s="21" t="s">
        <v>8</v>
      </c>
      <c r="G4" s="21"/>
      <c r="H4" s="22"/>
      <c r="I4" s="20" t="s">
        <v>9</v>
      </c>
    </row>
    <row r="5" s="3" customFormat="1" ht="67" customHeight="1" spans="1:9">
      <c r="A5" s="18"/>
      <c r="B5" s="19"/>
      <c r="C5" s="20"/>
      <c r="D5" s="20"/>
      <c r="E5" s="20"/>
      <c r="F5" s="21" t="s">
        <v>10</v>
      </c>
      <c r="G5" s="21" t="s">
        <v>11</v>
      </c>
      <c r="H5" s="22" t="s">
        <v>12</v>
      </c>
      <c r="I5" s="20"/>
    </row>
    <row r="6" s="3" customFormat="1" ht="48" customHeight="1" spans="1:9">
      <c r="A6" s="18" t="s">
        <v>13</v>
      </c>
      <c r="B6" s="19" t="s">
        <v>14</v>
      </c>
      <c r="C6" s="20" t="s">
        <v>15</v>
      </c>
      <c r="D6" s="20" t="s">
        <v>16</v>
      </c>
      <c r="E6" s="20" t="s">
        <v>17</v>
      </c>
      <c r="F6" s="23" t="s">
        <v>18</v>
      </c>
      <c r="G6" s="23" t="s">
        <v>19</v>
      </c>
      <c r="H6" s="24" t="s">
        <v>20</v>
      </c>
      <c r="I6" s="20" t="s">
        <v>21</v>
      </c>
    </row>
    <row r="7" s="3" customFormat="1" ht="20" hidden="1" customHeight="1" spans="1:9">
      <c r="A7" s="25" t="s">
        <v>22</v>
      </c>
      <c r="B7" s="19">
        <f t="shared" ref="B7:I7" si="0">B8+B35</f>
        <v>57855</v>
      </c>
      <c r="C7" s="19"/>
      <c r="D7" s="19"/>
      <c r="E7" s="26">
        <f t="shared" si="0"/>
        <v>44472.96</v>
      </c>
      <c r="F7" s="26">
        <f t="shared" si="0"/>
        <v>44472.96</v>
      </c>
      <c r="G7" s="26">
        <f t="shared" si="0"/>
        <v>43045.44</v>
      </c>
      <c r="H7" s="26">
        <f t="shared" si="0"/>
        <v>1427.52</v>
      </c>
      <c r="I7" s="26">
        <f t="shared" si="0"/>
        <v>45900.48</v>
      </c>
    </row>
    <row r="8" s="3" customFormat="1" ht="20" hidden="1" customHeight="1" spans="1:9">
      <c r="A8" s="18" t="s">
        <v>23</v>
      </c>
      <c r="B8" s="19">
        <f t="shared" ref="B8:I8" si="1">SUM(B9:B34)/2</f>
        <v>11299</v>
      </c>
      <c r="C8" s="19"/>
      <c r="D8" s="19"/>
      <c r="E8" s="26">
        <f t="shared" si="1"/>
        <v>7742.76</v>
      </c>
      <c r="F8" s="26">
        <f t="shared" si="1"/>
        <v>7742.76</v>
      </c>
      <c r="G8" s="26">
        <f t="shared" si="1"/>
        <v>7591.2</v>
      </c>
      <c r="H8" s="26">
        <f t="shared" si="1"/>
        <v>151.56</v>
      </c>
      <c r="I8" s="26">
        <f t="shared" si="1"/>
        <v>7894.32</v>
      </c>
    </row>
    <row r="9" s="3" customFormat="1" ht="20" hidden="1" customHeight="1" spans="1:9">
      <c r="A9" s="27" t="s">
        <v>24</v>
      </c>
      <c r="B9" s="19">
        <f>SUM(B10:B12)</f>
        <v>2894</v>
      </c>
      <c r="C9" s="28"/>
      <c r="D9" s="29"/>
      <c r="E9" s="26">
        <f t="shared" ref="B9:I9" si="2">SUM(E10:E12)</f>
        <v>1736.4</v>
      </c>
      <c r="F9" s="30">
        <f t="shared" si="2"/>
        <v>1736.4</v>
      </c>
      <c r="G9" s="30">
        <f t="shared" si="2"/>
        <v>1719</v>
      </c>
      <c r="H9" s="31">
        <f t="shared" si="2"/>
        <v>17.4000000000001</v>
      </c>
      <c r="I9" s="26">
        <f t="shared" si="2"/>
        <v>1753.8</v>
      </c>
    </row>
    <row r="10" s="4" customFormat="1" ht="20" hidden="1" customHeight="1" spans="1:10">
      <c r="A10" s="32" t="s">
        <v>25</v>
      </c>
      <c r="B10" s="33">
        <v>1169</v>
      </c>
      <c r="C10" s="34">
        <v>0.5</v>
      </c>
      <c r="D10" s="35">
        <v>0.1</v>
      </c>
      <c r="E10" s="36">
        <f>ROUND(B10*C10*D10*12,2)</f>
        <v>701.4</v>
      </c>
      <c r="F10" s="37">
        <f t="shared" ref="F10:F12" si="3">ROUND(B10*C10*0.1*12,2)</f>
        <v>701.4</v>
      </c>
      <c r="G10" s="37">
        <v>688.8</v>
      </c>
      <c r="H10" s="38">
        <f t="shared" ref="H10:H12" si="4">F10-G10</f>
        <v>12.6</v>
      </c>
      <c r="I10" s="36">
        <f t="shared" ref="I10:I12" si="5">E10+H10</f>
        <v>714</v>
      </c>
      <c r="J10" s="3"/>
    </row>
    <row r="11" s="4" customFormat="1" ht="20" hidden="1" customHeight="1" spans="1:10">
      <c r="A11" s="32" t="s">
        <v>26</v>
      </c>
      <c r="B11" s="33">
        <v>962</v>
      </c>
      <c r="C11" s="34">
        <v>0.5</v>
      </c>
      <c r="D11" s="35">
        <v>0.1</v>
      </c>
      <c r="E11" s="36">
        <f>ROUND(B11*C11*D11*12,2)</f>
        <v>577.2</v>
      </c>
      <c r="F11" s="37">
        <f t="shared" si="3"/>
        <v>577.2</v>
      </c>
      <c r="G11" s="37">
        <v>581.4</v>
      </c>
      <c r="H11" s="38">
        <f t="shared" si="4"/>
        <v>-4.19999999999993</v>
      </c>
      <c r="I11" s="36">
        <f t="shared" si="5"/>
        <v>573</v>
      </c>
      <c r="J11" s="3"/>
    </row>
    <row r="12" s="4" customFormat="1" ht="20" hidden="1" customHeight="1" spans="1:10">
      <c r="A12" s="32" t="s">
        <v>27</v>
      </c>
      <c r="B12" s="33">
        <v>763</v>
      </c>
      <c r="C12" s="34">
        <v>0.5</v>
      </c>
      <c r="D12" s="35">
        <v>0.1</v>
      </c>
      <c r="E12" s="36">
        <f t="shared" ref="E10:E12" si="6">ROUND(B12*C12*D12*12,2)</f>
        <v>457.8</v>
      </c>
      <c r="F12" s="37">
        <f t="shared" si="3"/>
        <v>457.8</v>
      </c>
      <c r="G12" s="37">
        <v>448.8</v>
      </c>
      <c r="H12" s="38">
        <f t="shared" si="4"/>
        <v>9</v>
      </c>
      <c r="I12" s="36">
        <f t="shared" si="5"/>
        <v>466.8</v>
      </c>
      <c r="J12" s="3"/>
    </row>
    <row r="13" s="3" customFormat="1" ht="20" hidden="1" customHeight="1" spans="1:9">
      <c r="A13" s="27" t="s">
        <v>28</v>
      </c>
      <c r="B13" s="19">
        <f>SUM(B14:B14)</f>
        <v>323</v>
      </c>
      <c r="C13" s="28"/>
      <c r="D13" s="35"/>
      <c r="E13" s="26">
        <f>SUM(E14:E14)</f>
        <v>193.8</v>
      </c>
      <c r="F13" s="30">
        <f>SUM(F14:F14)</f>
        <v>193.8</v>
      </c>
      <c r="G13" s="30">
        <f>SUM(G14:G14)</f>
        <v>181.2</v>
      </c>
      <c r="H13" s="31">
        <f>SUM(H14:H14)</f>
        <v>12.6</v>
      </c>
      <c r="I13" s="26">
        <f>SUM(I14:I14)</f>
        <v>206.4</v>
      </c>
    </row>
    <row r="14" s="4" customFormat="1" ht="20" hidden="1" customHeight="1" spans="1:10">
      <c r="A14" s="32" t="s">
        <v>29</v>
      </c>
      <c r="B14" s="33">
        <v>323</v>
      </c>
      <c r="C14" s="34">
        <v>0.5</v>
      </c>
      <c r="D14" s="35">
        <v>0.1</v>
      </c>
      <c r="E14" s="36">
        <f>ROUND(B14*C14*D14*12,2)</f>
        <v>193.8</v>
      </c>
      <c r="F14" s="37">
        <f>ROUND(B14*C14*0.1*12,2)</f>
        <v>193.8</v>
      </c>
      <c r="G14" s="37">
        <v>181.2</v>
      </c>
      <c r="H14" s="38">
        <f>F14-G14</f>
        <v>12.6</v>
      </c>
      <c r="I14" s="36">
        <f>E14+H14</f>
        <v>206.4</v>
      </c>
      <c r="J14" s="3"/>
    </row>
    <row r="15" s="3" customFormat="1" ht="20" hidden="1" customHeight="1" spans="1:9">
      <c r="A15" s="27" t="s">
        <v>30</v>
      </c>
      <c r="B15" s="19">
        <f>SUM(B16:B16)</f>
        <v>928</v>
      </c>
      <c r="C15" s="28"/>
      <c r="D15" s="35"/>
      <c r="E15" s="26">
        <f>SUM(E16:E16)</f>
        <v>890.88</v>
      </c>
      <c r="F15" s="30">
        <f>SUM(F16:F16)</f>
        <v>890.88</v>
      </c>
      <c r="G15" s="30">
        <f>SUM(G16:G16)</f>
        <v>841.92</v>
      </c>
      <c r="H15" s="31">
        <f>SUM(H16:H16)</f>
        <v>48.96</v>
      </c>
      <c r="I15" s="26">
        <f>SUM(I16:I16)</f>
        <v>939.84</v>
      </c>
    </row>
    <row r="16" s="4" customFormat="1" ht="20" hidden="1" customHeight="1" spans="1:10">
      <c r="A16" s="32" t="s">
        <v>31</v>
      </c>
      <c r="B16" s="33">
        <v>928</v>
      </c>
      <c r="C16" s="34">
        <v>0.8</v>
      </c>
      <c r="D16" s="35">
        <v>0.1</v>
      </c>
      <c r="E16" s="36">
        <f>ROUND(B16*C16*D16*12,2)</f>
        <v>890.88</v>
      </c>
      <c r="F16" s="37">
        <f>ROUND(B16*C16*0.1*12,2)</f>
        <v>890.88</v>
      </c>
      <c r="G16" s="37">
        <v>841.92</v>
      </c>
      <c r="H16" s="38">
        <f>F16-G16</f>
        <v>48.96</v>
      </c>
      <c r="I16" s="36">
        <f>E16+H16</f>
        <v>939.84</v>
      </c>
      <c r="J16" s="3"/>
    </row>
    <row r="17" s="3" customFormat="1" ht="20" hidden="1" customHeight="1" spans="1:9">
      <c r="A17" s="27" t="s">
        <v>32</v>
      </c>
      <c r="B17" s="19">
        <f>SUM(B18:B18)</f>
        <v>616</v>
      </c>
      <c r="C17" s="28"/>
      <c r="D17" s="35"/>
      <c r="E17" s="26">
        <f>SUM(E18:E18)</f>
        <v>369.6</v>
      </c>
      <c r="F17" s="30">
        <f>SUM(F18:F18)</f>
        <v>369.6</v>
      </c>
      <c r="G17" s="30">
        <f>SUM(G18:G18)</f>
        <v>355.8</v>
      </c>
      <c r="H17" s="31">
        <f>SUM(H18:H18)</f>
        <v>13.8</v>
      </c>
      <c r="I17" s="26">
        <f>SUM(I18:I18)</f>
        <v>383.4</v>
      </c>
    </row>
    <row r="18" s="4" customFormat="1" ht="20" hidden="1" customHeight="1" spans="1:10">
      <c r="A18" s="32" t="s">
        <v>33</v>
      </c>
      <c r="B18" s="33">
        <v>616</v>
      </c>
      <c r="C18" s="34">
        <v>0.5</v>
      </c>
      <c r="D18" s="35">
        <v>0.1</v>
      </c>
      <c r="E18" s="36">
        <f>ROUND(B18*C18*D18*12,2)</f>
        <v>369.6</v>
      </c>
      <c r="F18" s="37">
        <f>ROUND(B18*C18*0.1*12,2)</f>
        <v>369.6</v>
      </c>
      <c r="G18" s="37">
        <v>355.8</v>
      </c>
      <c r="H18" s="38">
        <f>F18-G18</f>
        <v>13.8</v>
      </c>
      <c r="I18" s="36">
        <f>E18+H18</f>
        <v>383.4</v>
      </c>
      <c r="J18" s="3"/>
    </row>
    <row r="19" s="3" customFormat="1" ht="20" hidden="1" customHeight="1" spans="1:9">
      <c r="A19" s="27" t="s">
        <v>34</v>
      </c>
      <c r="B19" s="19">
        <f>SUM(B20:B22)</f>
        <v>554</v>
      </c>
      <c r="C19" s="19"/>
      <c r="D19" s="19"/>
      <c r="E19" s="26">
        <f t="shared" ref="C19:I19" si="7">SUM(E20:E22)</f>
        <v>332.4</v>
      </c>
      <c r="F19" s="30">
        <f t="shared" si="7"/>
        <v>332.4</v>
      </c>
      <c r="G19" s="30">
        <f t="shared" si="7"/>
        <v>298.8</v>
      </c>
      <c r="H19" s="30">
        <f t="shared" si="7"/>
        <v>33.6</v>
      </c>
      <c r="I19" s="26">
        <f t="shared" si="7"/>
        <v>366</v>
      </c>
    </row>
    <row r="20" s="4" customFormat="1" ht="20" hidden="1" customHeight="1" spans="1:10">
      <c r="A20" s="32" t="s">
        <v>35</v>
      </c>
      <c r="B20" s="33">
        <v>106</v>
      </c>
      <c r="C20" s="34">
        <v>0.5</v>
      </c>
      <c r="D20" s="35">
        <v>0.1</v>
      </c>
      <c r="E20" s="36">
        <f>ROUND(B20*C20*D20*12,2)</f>
        <v>63.6</v>
      </c>
      <c r="F20" s="37">
        <f>ROUND(B20*C20*0.1*12,2)</f>
        <v>63.6</v>
      </c>
      <c r="G20" s="37">
        <v>52.8</v>
      </c>
      <c r="H20" s="38">
        <f>F20-G20</f>
        <v>10.8</v>
      </c>
      <c r="I20" s="36">
        <f>E20+H20</f>
        <v>74.4</v>
      </c>
      <c r="J20" s="3"/>
    </row>
    <row r="21" s="4" customFormat="1" ht="20" hidden="1" customHeight="1" spans="1:10">
      <c r="A21" s="32" t="s">
        <v>36</v>
      </c>
      <c r="B21" s="33">
        <v>297</v>
      </c>
      <c r="C21" s="34">
        <v>0.5</v>
      </c>
      <c r="D21" s="35">
        <v>0.1</v>
      </c>
      <c r="E21" s="36">
        <f>ROUND(B21*C21*D21*12,2)</f>
        <v>178.2</v>
      </c>
      <c r="F21" s="37">
        <f>ROUND(B21*C21*0.1*12,2)</f>
        <v>178.2</v>
      </c>
      <c r="G21" s="37">
        <v>156</v>
      </c>
      <c r="H21" s="38">
        <f>F21-G21</f>
        <v>22.2</v>
      </c>
      <c r="I21" s="36">
        <f>E21+H21</f>
        <v>200.4</v>
      </c>
      <c r="J21" s="3"/>
    </row>
    <row r="22" s="4" customFormat="1" ht="20" hidden="1" customHeight="1" spans="1:10">
      <c r="A22" s="32" t="s">
        <v>37</v>
      </c>
      <c r="B22" s="33">
        <v>151</v>
      </c>
      <c r="C22" s="34">
        <v>0.5</v>
      </c>
      <c r="D22" s="35">
        <v>0.1</v>
      </c>
      <c r="E22" s="36">
        <f>ROUND(B22*C22*D22*12,2)</f>
        <v>90.6</v>
      </c>
      <c r="F22" s="37">
        <f>ROUND(B22*C22*0.1*12,2)</f>
        <v>90.6</v>
      </c>
      <c r="G22" s="37">
        <v>90</v>
      </c>
      <c r="H22" s="38">
        <f>F22-G22</f>
        <v>0.599999999999994</v>
      </c>
      <c r="I22" s="36">
        <f>E22+H22</f>
        <v>91.2</v>
      </c>
      <c r="J22" s="3"/>
    </row>
    <row r="23" s="3" customFormat="1" ht="20" hidden="1" customHeight="1" spans="1:9">
      <c r="A23" s="27" t="s">
        <v>38</v>
      </c>
      <c r="B23" s="19">
        <f>SUM(B24:B24)</f>
        <v>1920</v>
      </c>
      <c r="C23" s="19"/>
      <c r="D23" s="19"/>
      <c r="E23" s="26">
        <f t="shared" ref="C23:I23" si="8">SUM(E24:E24)</f>
        <v>1152</v>
      </c>
      <c r="F23" s="30">
        <f t="shared" si="8"/>
        <v>1152</v>
      </c>
      <c r="G23" s="30">
        <f t="shared" si="8"/>
        <v>1123.8</v>
      </c>
      <c r="H23" s="30">
        <f t="shared" si="8"/>
        <v>28.2</v>
      </c>
      <c r="I23" s="26">
        <f t="shared" si="8"/>
        <v>1180.2</v>
      </c>
    </row>
    <row r="24" s="4" customFormat="1" ht="20" hidden="1" customHeight="1" spans="1:10">
      <c r="A24" s="32" t="s">
        <v>39</v>
      </c>
      <c r="B24" s="33">
        <v>1920</v>
      </c>
      <c r="C24" s="34">
        <v>0.5</v>
      </c>
      <c r="D24" s="35">
        <v>0.1</v>
      </c>
      <c r="E24" s="36">
        <f>ROUND(B24*C24*D24*12,2)</f>
        <v>1152</v>
      </c>
      <c r="F24" s="37">
        <f>ROUND(B24*C24*0.1*12,2)</f>
        <v>1152</v>
      </c>
      <c r="G24" s="37">
        <v>1123.8</v>
      </c>
      <c r="H24" s="38">
        <f>F24-G24</f>
        <v>28.2</v>
      </c>
      <c r="I24" s="36">
        <f>E24+H24</f>
        <v>1180.2</v>
      </c>
      <c r="J24" s="3"/>
    </row>
    <row r="25" s="3" customFormat="1" ht="20" hidden="1" customHeight="1" spans="1:9">
      <c r="A25" s="27" t="s">
        <v>40</v>
      </c>
      <c r="B25" s="19">
        <f>SUM(B26:B26)</f>
        <v>823</v>
      </c>
      <c r="C25" s="19"/>
      <c r="D25" s="19"/>
      <c r="E25" s="26">
        <f t="shared" ref="C25:I25" si="9">SUM(E26:E26)</f>
        <v>493.8</v>
      </c>
      <c r="F25" s="30">
        <f t="shared" si="9"/>
        <v>493.8</v>
      </c>
      <c r="G25" s="30">
        <f t="shared" si="9"/>
        <v>498</v>
      </c>
      <c r="H25" s="30">
        <f t="shared" si="9"/>
        <v>-4.19999999999999</v>
      </c>
      <c r="I25" s="26">
        <f t="shared" si="9"/>
        <v>489.6</v>
      </c>
    </row>
    <row r="26" s="4" customFormat="1" ht="20" hidden="1" customHeight="1" spans="1:10">
      <c r="A26" s="32" t="s">
        <v>41</v>
      </c>
      <c r="B26" s="33">
        <v>823</v>
      </c>
      <c r="C26" s="34">
        <v>0.5</v>
      </c>
      <c r="D26" s="35">
        <v>0.1</v>
      </c>
      <c r="E26" s="36">
        <f>ROUND(B26*C26*D26*12,2)</f>
        <v>493.8</v>
      </c>
      <c r="F26" s="37">
        <f>ROUND(B26*C26*0.1*12,2)</f>
        <v>493.8</v>
      </c>
      <c r="G26" s="37">
        <v>498</v>
      </c>
      <c r="H26" s="38">
        <f>F26-G26</f>
        <v>-4.19999999999999</v>
      </c>
      <c r="I26" s="36">
        <f>E26+H26</f>
        <v>489.6</v>
      </c>
      <c r="J26" s="3"/>
    </row>
    <row r="27" s="3" customFormat="1" ht="20" hidden="1" customHeight="1" spans="1:9">
      <c r="A27" s="27" t="s">
        <v>42</v>
      </c>
      <c r="B27" s="19">
        <f>SUM(B28:B28)</f>
        <v>877</v>
      </c>
      <c r="C27" s="19"/>
      <c r="D27" s="19"/>
      <c r="E27" s="26">
        <f t="shared" ref="C27:I27" si="10">SUM(E28:E28)</f>
        <v>841.92</v>
      </c>
      <c r="F27" s="30">
        <f t="shared" si="10"/>
        <v>841.92</v>
      </c>
      <c r="G27" s="30">
        <f t="shared" si="10"/>
        <v>823.68</v>
      </c>
      <c r="H27" s="30">
        <f t="shared" si="10"/>
        <v>18.24</v>
      </c>
      <c r="I27" s="26">
        <f t="shared" si="10"/>
        <v>860.16</v>
      </c>
    </row>
    <row r="28" s="4" customFormat="1" ht="20" hidden="1" customHeight="1" spans="1:10">
      <c r="A28" s="32" t="s">
        <v>43</v>
      </c>
      <c r="B28" s="33">
        <v>877</v>
      </c>
      <c r="C28" s="34">
        <v>0.8</v>
      </c>
      <c r="D28" s="35">
        <v>0.1</v>
      </c>
      <c r="E28" s="36">
        <f>ROUND(B28*C28*D28*12,2)</f>
        <v>841.92</v>
      </c>
      <c r="F28" s="37">
        <f>ROUND(B28*C28*0.1*12,2)</f>
        <v>841.92</v>
      </c>
      <c r="G28" s="37">
        <v>823.68</v>
      </c>
      <c r="H28" s="38">
        <f t="shared" ref="H28:H32" si="11">F28-G28</f>
        <v>18.24</v>
      </c>
      <c r="I28" s="36">
        <f t="shared" ref="I28:I32" si="12">E28+H28</f>
        <v>860.16</v>
      </c>
      <c r="J28" s="3"/>
    </row>
    <row r="29" s="3" customFormat="1" ht="20" hidden="1" customHeight="1" spans="1:9">
      <c r="A29" s="27" t="s">
        <v>44</v>
      </c>
      <c r="B29" s="19">
        <f>SUM(B30:B30)</f>
        <v>1146</v>
      </c>
      <c r="C29" s="28"/>
      <c r="D29" s="35"/>
      <c r="E29" s="26">
        <f t="shared" ref="B29:I29" si="13">SUM(E30)</f>
        <v>687.6</v>
      </c>
      <c r="F29" s="30">
        <f t="shared" si="13"/>
        <v>687.6</v>
      </c>
      <c r="G29" s="30">
        <f>SUM(G30:G30)</f>
        <v>668.4</v>
      </c>
      <c r="H29" s="31">
        <f t="shared" si="13"/>
        <v>19.2</v>
      </c>
      <c r="I29" s="26">
        <f t="shared" si="13"/>
        <v>706.8</v>
      </c>
    </row>
    <row r="30" s="4" customFormat="1" ht="20" hidden="1" customHeight="1" spans="1:10">
      <c r="A30" s="32" t="s">
        <v>45</v>
      </c>
      <c r="B30" s="33">
        <v>1146</v>
      </c>
      <c r="C30" s="34">
        <v>0.5</v>
      </c>
      <c r="D30" s="35">
        <v>0.1</v>
      </c>
      <c r="E30" s="36">
        <f>ROUND(B30*C30*D30*12,2)</f>
        <v>687.6</v>
      </c>
      <c r="F30" s="37">
        <f>ROUND(B30*C30*0.1*12,2)</f>
        <v>687.6</v>
      </c>
      <c r="G30" s="37">
        <v>668.4</v>
      </c>
      <c r="H30" s="38">
        <f t="shared" si="11"/>
        <v>19.2</v>
      </c>
      <c r="I30" s="36">
        <f t="shared" si="12"/>
        <v>706.8</v>
      </c>
      <c r="J30" s="3"/>
    </row>
    <row r="31" s="3" customFormat="1" ht="20" hidden="1" customHeight="1" spans="1:9">
      <c r="A31" s="39" t="s">
        <v>46</v>
      </c>
      <c r="B31" s="19">
        <f>SUM(B32:B32)</f>
        <v>871</v>
      </c>
      <c r="C31" s="28"/>
      <c r="D31" s="35"/>
      <c r="E31" s="26">
        <f>SUM(E32:E32)</f>
        <v>836.16</v>
      </c>
      <c r="F31" s="26">
        <f>SUM(F32:F32)</f>
        <v>836.16</v>
      </c>
      <c r="G31" s="26">
        <f>SUM(G32:G32)</f>
        <v>873.6</v>
      </c>
      <c r="H31" s="26">
        <f>SUM(H32:H32)</f>
        <v>-37.4400000000001</v>
      </c>
      <c r="I31" s="26">
        <f>SUM(I32:I32)</f>
        <v>798.72</v>
      </c>
    </row>
    <row r="32" s="4" customFormat="1" ht="20" hidden="1" customHeight="1" spans="1:10">
      <c r="A32" s="32" t="s">
        <v>47</v>
      </c>
      <c r="B32" s="33">
        <v>871</v>
      </c>
      <c r="C32" s="34">
        <v>0.8</v>
      </c>
      <c r="D32" s="35">
        <v>0.1</v>
      </c>
      <c r="E32" s="36">
        <f>B32*C32*D32*12</f>
        <v>836.16</v>
      </c>
      <c r="F32" s="37">
        <f>ROUND(B32*C32*0.1*12,2)</f>
        <v>836.16</v>
      </c>
      <c r="G32" s="37">
        <v>873.6</v>
      </c>
      <c r="H32" s="38">
        <f>F32-G32</f>
        <v>-37.4400000000001</v>
      </c>
      <c r="I32" s="36">
        <f>E32+H32</f>
        <v>798.72</v>
      </c>
      <c r="J32" s="3"/>
    </row>
    <row r="33" s="3" customFormat="1" ht="20" hidden="1" customHeight="1" spans="1:9">
      <c r="A33" s="27" t="s">
        <v>48</v>
      </c>
      <c r="B33" s="19">
        <f>SUM(B34:B34)</f>
        <v>347</v>
      </c>
      <c r="C33" s="19"/>
      <c r="D33" s="19"/>
      <c r="E33" s="26">
        <f t="shared" ref="C33:I33" si="14">SUM(E34:E34)</f>
        <v>208.2</v>
      </c>
      <c r="F33" s="30">
        <f t="shared" si="14"/>
        <v>208.2</v>
      </c>
      <c r="G33" s="30">
        <f t="shared" si="14"/>
        <v>207</v>
      </c>
      <c r="H33" s="30">
        <f t="shared" si="14"/>
        <v>1.19999999999999</v>
      </c>
      <c r="I33" s="26">
        <f t="shared" si="14"/>
        <v>209.4</v>
      </c>
    </row>
    <row r="34" s="4" customFormat="1" ht="20" hidden="1" customHeight="1" spans="1:10">
      <c r="A34" s="32" t="s">
        <v>49</v>
      </c>
      <c r="B34" s="33">
        <v>347</v>
      </c>
      <c r="C34" s="34">
        <v>0.5</v>
      </c>
      <c r="D34" s="35">
        <v>0.1</v>
      </c>
      <c r="E34" s="36">
        <f>ROUND(B34*C34*D34*12,2)</f>
        <v>208.2</v>
      </c>
      <c r="F34" s="37">
        <f>ROUND(B34*C34*0.1*12,2)</f>
        <v>208.2</v>
      </c>
      <c r="G34" s="37">
        <v>207</v>
      </c>
      <c r="H34" s="38">
        <f>F34-G34</f>
        <v>1.19999999999999</v>
      </c>
      <c r="I34" s="36">
        <f>E34+H34</f>
        <v>209.4</v>
      </c>
      <c r="J34" s="3"/>
    </row>
    <row r="35" s="3" customFormat="1" ht="33" hidden="1" customHeight="1" spans="1:9">
      <c r="A35" s="18" t="s">
        <v>50</v>
      </c>
      <c r="B35" s="19">
        <f>SUM(B36:B91)</f>
        <v>46556</v>
      </c>
      <c r="C35" s="19"/>
      <c r="D35" s="19"/>
      <c r="E35" s="26">
        <f t="shared" ref="C35:I35" si="15">SUM(E36:E91)</f>
        <v>36730.2</v>
      </c>
      <c r="F35" s="30">
        <f t="shared" si="15"/>
        <v>36730.2</v>
      </c>
      <c r="G35" s="30">
        <f t="shared" si="15"/>
        <v>35454.24</v>
      </c>
      <c r="H35" s="30">
        <f t="shared" si="15"/>
        <v>1275.96</v>
      </c>
      <c r="I35" s="26">
        <f t="shared" si="15"/>
        <v>38006.16</v>
      </c>
    </row>
    <row r="36" s="4" customFormat="1" ht="20" hidden="1" customHeight="1" spans="1:10">
      <c r="A36" s="32" t="s">
        <v>51</v>
      </c>
      <c r="B36" s="33">
        <v>316</v>
      </c>
      <c r="C36" s="34">
        <v>0.8</v>
      </c>
      <c r="D36" s="35">
        <v>0.1</v>
      </c>
      <c r="E36" s="36">
        <f t="shared" ref="E36:E64" si="16">ROUND(B36*C36*D36*12,2)</f>
        <v>303.36</v>
      </c>
      <c r="F36" s="37">
        <f t="shared" ref="F36:F64" si="17">ROUND(B36*C36*0.1*12,2)</f>
        <v>303.36</v>
      </c>
      <c r="G36" s="37">
        <v>286.08</v>
      </c>
      <c r="H36" s="38">
        <f t="shared" ref="H36:H64" si="18">F36-G36</f>
        <v>17.28</v>
      </c>
      <c r="I36" s="36">
        <f t="shared" ref="I36:I64" si="19">E36+H36</f>
        <v>320.64</v>
      </c>
      <c r="J36" s="3"/>
    </row>
    <row r="37" s="4" customFormat="1" ht="20" hidden="1" customHeight="1" spans="1:10">
      <c r="A37" s="32" t="s">
        <v>52</v>
      </c>
      <c r="B37" s="33">
        <v>299</v>
      </c>
      <c r="C37" s="34">
        <v>0.8</v>
      </c>
      <c r="D37" s="35">
        <v>0.1</v>
      </c>
      <c r="E37" s="36">
        <f t="shared" si="16"/>
        <v>287.04</v>
      </c>
      <c r="F37" s="37">
        <f t="shared" si="17"/>
        <v>287.04</v>
      </c>
      <c r="G37" s="37">
        <v>262.08</v>
      </c>
      <c r="H37" s="38">
        <f t="shared" si="18"/>
        <v>24.96</v>
      </c>
      <c r="I37" s="36">
        <f t="shared" si="19"/>
        <v>312</v>
      </c>
      <c r="J37" s="3"/>
    </row>
    <row r="38" s="4" customFormat="1" ht="20" hidden="1" customHeight="1" spans="1:10">
      <c r="A38" s="32" t="s">
        <v>53</v>
      </c>
      <c r="B38" s="33">
        <v>672</v>
      </c>
      <c r="C38" s="34">
        <v>0.8</v>
      </c>
      <c r="D38" s="35">
        <v>0.1</v>
      </c>
      <c r="E38" s="36">
        <f t="shared" si="16"/>
        <v>645.12</v>
      </c>
      <c r="F38" s="37">
        <f t="shared" si="17"/>
        <v>645.12</v>
      </c>
      <c r="G38" s="37">
        <v>608.64</v>
      </c>
      <c r="H38" s="38">
        <f t="shared" si="18"/>
        <v>36.48</v>
      </c>
      <c r="I38" s="36">
        <f t="shared" si="19"/>
        <v>681.6</v>
      </c>
      <c r="J38" s="3"/>
    </row>
    <row r="39" s="4" customFormat="1" ht="20" hidden="1" customHeight="1" spans="1:10">
      <c r="A39" s="32" t="s">
        <v>54</v>
      </c>
      <c r="B39" s="33">
        <v>42</v>
      </c>
      <c r="C39" s="34">
        <v>0.5</v>
      </c>
      <c r="D39" s="35">
        <v>0.1</v>
      </c>
      <c r="E39" s="36">
        <f t="shared" si="16"/>
        <v>25.2</v>
      </c>
      <c r="F39" s="37">
        <f t="shared" si="17"/>
        <v>25.2</v>
      </c>
      <c r="G39" s="37">
        <v>21.6</v>
      </c>
      <c r="H39" s="38">
        <f t="shared" si="18"/>
        <v>3.6</v>
      </c>
      <c r="I39" s="36">
        <f t="shared" si="19"/>
        <v>28.8</v>
      </c>
      <c r="J39" s="3"/>
    </row>
    <row r="40" s="4" customFormat="1" ht="20" hidden="1" customHeight="1" spans="1:10">
      <c r="A40" s="32" t="s">
        <v>55</v>
      </c>
      <c r="B40" s="33">
        <v>665</v>
      </c>
      <c r="C40" s="34">
        <v>0.8</v>
      </c>
      <c r="D40" s="35">
        <v>0.1</v>
      </c>
      <c r="E40" s="36">
        <f t="shared" si="16"/>
        <v>638.4</v>
      </c>
      <c r="F40" s="37">
        <f t="shared" si="17"/>
        <v>638.4</v>
      </c>
      <c r="G40" s="37">
        <v>622.08</v>
      </c>
      <c r="H40" s="38">
        <f t="shared" si="18"/>
        <v>16.3199999999999</v>
      </c>
      <c r="I40" s="36">
        <f t="shared" si="19"/>
        <v>654.72</v>
      </c>
      <c r="J40" s="3"/>
    </row>
    <row r="41" s="4" customFormat="1" ht="20" hidden="1" customHeight="1" spans="1:10">
      <c r="A41" s="32" t="s">
        <v>56</v>
      </c>
      <c r="B41" s="33">
        <v>368</v>
      </c>
      <c r="C41" s="34">
        <v>0.8</v>
      </c>
      <c r="D41" s="35">
        <v>0.1</v>
      </c>
      <c r="E41" s="36">
        <f t="shared" si="16"/>
        <v>353.28</v>
      </c>
      <c r="F41" s="37">
        <f t="shared" si="17"/>
        <v>353.28</v>
      </c>
      <c r="G41" s="37">
        <v>354.24</v>
      </c>
      <c r="H41" s="38">
        <f t="shared" si="18"/>
        <v>-0.960000000000036</v>
      </c>
      <c r="I41" s="36">
        <f t="shared" si="19"/>
        <v>352.32</v>
      </c>
      <c r="J41" s="3"/>
    </row>
    <row r="42" s="4" customFormat="1" ht="20" hidden="1" customHeight="1" spans="1:10">
      <c r="A42" s="32" t="s">
        <v>57</v>
      </c>
      <c r="B42" s="33">
        <v>337</v>
      </c>
      <c r="C42" s="34">
        <v>0.8</v>
      </c>
      <c r="D42" s="35">
        <v>0.1</v>
      </c>
      <c r="E42" s="36">
        <f t="shared" si="16"/>
        <v>323.52</v>
      </c>
      <c r="F42" s="37">
        <f t="shared" si="17"/>
        <v>323.52</v>
      </c>
      <c r="G42" s="37">
        <v>305.28</v>
      </c>
      <c r="H42" s="38">
        <f t="shared" si="18"/>
        <v>18.24</v>
      </c>
      <c r="I42" s="36">
        <f t="shared" si="19"/>
        <v>341.76</v>
      </c>
      <c r="J42" s="3"/>
    </row>
    <row r="43" s="4" customFormat="1" ht="20" hidden="1" customHeight="1" spans="1:10">
      <c r="A43" s="32" t="s">
        <v>58</v>
      </c>
      <c r="B43" s="33">
        <v>427</v>
      </c>
      <c r="C43" s="34">
        <v>0.8</v>
      </c>
      <c r="D43" s="35">
        <v>0.1</v>
      </c>
      <c r="E43" s="36">
        <f t="shared" si="16"/>
        <v>409.92</v>
      </c>
      <c r="F43" s="37">
        <f t="shared" si="17"/>
        <v>409.92</v>
      </c>
      <c r="G43" s="37">
        <v>358.08</v>
      </c>
      <c r="H43" s="38">
        <f t="shared" si="18"/>
        <v>51.84</v>
      </c>
      <c r="I43" s="36">
        <f t="shared" si="19"/>
        <v>461.76</v>
      </c>
      <c r="J43" s="3"/>
    </row>
    <row r="44" s="4" customFormat="1" ht="20" hidden="1" customHeight="1" spans="1:10">
      <c r="A44" s="32" t="s">
        <v>59</v>
      </c>
      <c r="B44" s="33">
        <v>391</v>
      </c>
      <c r="C44" s="34">
        <v>0.8</v>
      </c>
      <c r="D44" s="35">
        <v>0.1</v>
      </c>
      <c r="E44" s="36">
        <f t="shared" si="16"/>
        <v>375.36</v>
      </c>
      <c r="F44" s="37">
        <f t="shared" si="17"/>
        <v>375.36</v>
      </c>
      <c r="G44" s="37">
        <v>343.68</v>
      </c>
      <c r="H44" s="38">
        <f t="shared" si="18"/>
        <v>31.68</v>
      </c>
      <c r="I44" s="36">
        <f t="shared" si="19"/>
        <v>407.04</v>
      </c>
      <c r="J44" s="3"/>
    </row>
    <row r="45" s="4" customFormat="1" ht="20" hidden="1" customHeight="1" spans="1:10">
      <c r="A45" s="32" t="s">
        <v>60</v>
      </c>
      <c r="B45" s="33">
        <v>701</v>
      </c>
      <c r="C45" s="34">
        <v>0.8</v>
      </c>
      <c r="D45" s="35">
        <v>0.1</v>
      </c>
      <c r="E45" s="36">
        <f t="shared" si="16"/>
        <v>672.96</v>
      </c>
      <c r="F45" s="37">
        <f t="shared" si="17"/>
        <v>672.96</v>
      </c>
      <c r="G45" s="37">
        <v>627.84</v>
      </c>
      <c r="H45" s="38">
        <f t="shared" si="18"/>
        <v>45.12</v>
      </c>
      <c r="I45" s="36">
        <f t="shared" si="19"/>
        <v>718.08</v>
      </c>
      <c r="J45" s="3"/>
    </row>
    <row r="46" s="4" customFormat="1" ht="20" hidden="1" customHeight="1" spans="1:10">
      <c r="A46" s="32" t="s">
        <v>61</v>
      </c>
      <c r="B46" s="33">
        <v>924</v>
      </c>
      <c r="C46" s="34">
        <v>0.8</v>
      </c>
      <c r="D46" s="35">
        <v>0.1</v>
      </c>
      <c r="E46" s="36">
        <f t="shared" si="16"/>
        <v>887.04</v>
      </c>
      <c r="F46" s="37">
        <f t="shared" si="17"/>
        <v>887.04</v>
      </c>
      <c r="G46" s="37">
        <v>857.28</v>
      </c>
      <c r="H46" s="38">
        <f t="shared" si="18"/>
        <v>29.76</v>
      </c>
      <c r="I46" s="36">
        <f t="shared" si="19"/>
        <v>916.8</v>
      </c>
      <c r="J46" s="3"/>
    </row>
    <row r="47" s="4" customFormat="1" ht="20" hidden="1" customHeight="1" spans="1:10">
      <c r="A47" s="32" t="s">
        <v>62</v>
      </c>
      <c r="B47" s="33">
        <v>809</v>
      </c>
      <c r="C47" s="34">
        <v>0.8</v>
      </c>
      <c r="D47" s="35">
        <v>0.1</v>
      </c>
      <c r="E47" s="36">
        <f t="shared" si="16"/>
        <v>776.64</v>
      </c>
      <c r="F47" s="37">
        <f t="shared" si="17"/>
        <v>776.64</v>
      </c>
      <c r="G47" s="37">
        <v>749.76</v>
      </c>
      <c r="H47" s="38">
        <f t="shared" si="18"/>
        <v>26.88</v>
      </c>
      <c r="I47" s="36">
        <f t="shared" si="19"/>
        <v>803.52</v>
      </c>
      <c r="J47" s="3"/>
    </row>
    <row r="48" s="4" customFormat="1" ht="20" hidden="1" customHeight="1" spans="1:10">
      <c r="A48" s="32" t="s">
        <v>63</v>
      </c>
      <c r="B48" s="33">
        <v>320</v>
      </c>
      <c r="C48" s="34">
        <v>0.8</v>
      </c>
      <c r="D48" s="35">
        <v>0.1</v>
      </c>
      <c r="E48" s="36">
        <f t="shared" si="16"/>
        <v>307.2</v>
      </c>
      <c r="F48" s="37">
        <f t="shared" si="17"/>
        <v>307.2</v>
      </c>
      <c r="G48" s="37">
        <v>318.72</v>
      </c>
      <c r="H48" s="38">
        <f t="shared" si="18"/>
        <v>-11.52</v>
      </c>
      <c r="I48" s="36">
        <f t="shared" si="19"/>
        <v>295.68</v>
      </c>
      <c r="J48" s="3"/>
    </row>
    <row r="49" s="4" customFormat="1" ht="20" hidden="1" customHeight="1" spans="1:10">
      <c r="A49" s="32" t="s">
        <v>64</v>
      </c>
      <c r="B49" s="33">
        <v>240</v>
      </c>
      <c r="C49" s="34">
        <v>0.8</v>
      </c>
      <c r="D49" s="35">
        <v>0.1</v>
      </c>
      <c r="E49" s="36">
        <f t="shared" si="16"/>
        <v>230.4</v>
      </c>
      <c r="F49" s="37">
        <f t="shared" si="17"/>
        <v>230.4</v>
      </c>
      <c r="G49" s="37">
        <v>225.6</v>
      </c>
      <c r="H49" s="38">
        <f t="shared" si="18"/>
        <v>4.80000000000001</v>
      </c>
      <c r="I49" s="36">
        <f t="shared" si="19"/>
        <v>235.2</v>
      </c>
      <c r="J49" s="3"/>
    </row>
    <row r="50" s="4" customFormat="1" ht="20" hidden="1" customHeight="1" spans="1:10">
      <c r="A50" s="32" t="s">
        <v>65</v>
      </c>
      <c r="B50" s="33">
        <v>287</v>
      </c>
      <c r="C50" s="34">
        <v>0.8</v>
      </c>
      <c r="D50" s="35">
        <v>0.1</v>
      </c>
      <c r="E50" s="36">
        <f t="shared" si="16"/>
        <v>275.52</v>
      </c>
      <c r="F50" s="37">
        <f t="shared" si="17"/>
        <v>275.52</v>
      </c>
      <c r="G50" s="37">
        <v>281.28</v>
      </c>
      <c r="H50" s="38">
        <f t="shared" si="18"/>
        <v>-5.75999999999999</v>
      </c>
      <c r="I50" s="36">
        <f t="shared" si="19"/>
        <v>269.76</v>
      </c>
      <c r="J50" s="3"/>
    </row>
    <row r="51" s="4" customFormat="1" ht="20" hidden="1" customHeight="1" spans="1:10">
      <c r="A51" s="32" t="s">
        <v>66</v>
      </c>
      <c r="B51" s="33">
        <v>1072</v>
      </c>
      <c r="C51" s="34">
        <v>0.8</v>
      </c>
      <c r="D51" s="35">
        <v>0.1</v>
      </c>
      <c r="E51" s="36">
        <f t="shared" si="16"/>
        <v>1029.12</v>
      </c>
      <c r="F51" s="37">
        <f t="shared" si="17"/>
        <v>1029.12</v>
      </c>
      <c r="G51" s="37">
        <v>999.36</v>
      </c>
      <c r="H51" s="38">
        <f t="shared" si="18"/>
        <v>29.7599999999999</v>
      </c>
      <c r="I51" s="36">
        <f t="shared" si="19"/>
        <v>1058.88</v>
      </c>
      <c r="J51" s="3"/>
    </row>
    <row r="52" s="4" customFormat="1" ht="20" hidden="1" customHeight="1" spans="1:10">
      <c r="A52" s="32" t="s">
        <v>67</v>
      </c>
      <c r="B52" s="33">
        <v>2095</v>
      </c>
      <c r="C52" s="34">
        <v>0.8</v>
      </c>
      <c r="D52" s="35">
        <v>0.1</v>
      </c>
      <c r="E52" s="36">
        <f t="shared" si="16"/>
        <v>2011.2</v>
      </c>
      <c r="F52" s="37">
        <f t="shared" si="17"/>
        <v>2011.2</v>
      </c>
      <c r="G52" s="37">
        <v>1954.56</v>
      </c>
      <c r="H52" s="38">
        <f t="shared" si="18"/>
        <v>56.6400000000001</v>
      </c>
      <c r="I52" s="36">
        <f t="shared" si="19"/>
        <v>2067.84</v>
      </c>
      <c r="J52" s="3"/>
    </row>
    <row r="53" s="4" customFormat="1" ht="20" hidden="1" customHeight="1" spans="1:10">
      <c r="A53" s="32" t="s">
        <v>68</v>
      </c>
      <c r="B53" s="33">
        <v>823</v>
      </c>
      <c r="C53" s="34">
        <v>0.8</v>
      </c>
      <c r="D53" s="35">
        <v>0.1</v>
      </c>
      <c r="E53" s="36">
        <f t="shared" si="16"/>
        <v>790.08</v>
      </c>
      <c r="F53" s="37">
        <f t="shared" si="17"/>
        <v>790.08</v>
      </c>
      <c r="G53" s="37">
        <v>790.08</v>
      </c>
      <c r="H53" s="38">
        <f t="shared" si="18"/>
        <v>0</v>
      </c>
      <c r="I53" s="36">
        <f t="shared" si="19"/>
        <v>790.08</v>
      </c>
      <c r="J53" s="3"/>
    </row>
    <row r="54" s="4" customFormat="1" ht="20" hidden="1" customHeight="1" spans="1:10">
      <c r="A54" s="32" t="s">
        <v>69</v>
      </c>
      <c r="B54" s="33">
        <v>721</v>
      </c>
      <c r="C54" s="34">
        <v>0.8</v>
      </c>
      <c r="D54" s="35">
        <v>0.1</v>
      </c>
      <c r="E54" s="36">
        <f t="shared" si="16"/>
        <v>692.16</v>
      </c>
      <c r="F54" s="37">
        <f t="shared" si="17"/>
        <v>692.16</v>
      </c>
      <c r="G54" s="37">
        <v>618.24</v>
      </c>
      <c r="H54" s="38">
        <f t="shared" si="18"/>
        <v>73.92</v>
      </c>
      <c r="I54" s="36">
        <f t="shared" si="19"/>
        <v>766.08</v>
      </c>
      <c r="J54" s="3"/>
    </row>
    <row r="55" s="4" customFormat="1" ht="20" hidden="1" customHeight="1" spans="1:10">
      <c r="A55" s="32" t="s">
        <v>70</v>
      </c>
      <c r="B55" s="33">
        <v>552</v>
      </c>
      <c r="C55" s="34">
        <v>0.5</v>
      </c>
      <c r="D55" s="35">
        <v>0.1</v>
      </c>
      <c r="E55" s="36">
        <f t="shared" si="16"/>
        <v>331.2</v>
      </c>
      <c r="F55" s="37">
        <f t="shared" si="17"/>
        <v>331.2</v>
      </c>
      <c r="G55" s="37">
        <v>328.2</v>
      </c>
      <c r="H55" s="38">
        <f t="shared" si="18"/>
        <v>3</v>
      </c>
      <c r="I55" s="36">
        <f t="shared" si="19"/>
        <v>334.2</v>
      </c>
      <c r="J55" s="3"/>
    </row>
    <row r="56" s="4" customFormat="1" ht="20" hidden="1" customHeight="1" spans="1:10">
      <c r="A56" s="32" t="s">
        <v>71</v>
      </c>
      <c r="B56" s="33">
        <v>1138</v>
      </c>
      <c r="C56" s="34">
        <v>0.5</v>
      </c>
      <c r="D56" s="35">
        <v>0.1</v>
      </c>
      <c r="E56" s="36">
        <f t="shared" si="16"/>
        <v>682.8</v>
      </c>
      <c r="F56" s="37">
        <f t="shared" si="17"/>
        <v>682.8</v>
      </c>
      <c r="G56" s="37">
        <v>654.6</v>
      </c>
      <c r="H56" s="38">
        <f t="shared" si="18"/>
        <v>28.1999999999999</v>
      </c>
      <c r="I56" s="36">
        <f t="shared" si="19"/>
        <v>711</v>
      </c>
      <c r="J56" s="3"/>
    </row>
    <row r="57" s="4" customFormat="1" ht="20" hidden="1" customHeight="1" spans="1:10">
      <c r="A57" s="32" t="s">
        <v>72</v>
      </c>
      <c r="B57" s="33">
        <v>1670</v>
      </c>
      <c r="C57" s="34">
        <v>0.5</v>
      </c>
      <c r="D57" s="35">
        <v>0.1</v>
      </c>
      <c r="E57" s="36">
        <f t="shared" si="16"/>
        <v>1002</v>
      </c>
      <c r="F57" s="37">
        <f t="shared" si="17"/>
        <v>1002</v>
      </c>
      <c r="G57" s="37">
        <v>979.2</v>
      </c>
      <c r="H57" s="38">
        <f t="shared" si="18"/>
        <v>22.8</v>
      </c>
      <c r="I57" s="36">
        <f t="shared" si="19"/>
        <v>1024.8</v>
      </c>
      <c r="J57" s="3"/>
    </row>
    <row r="58" s="4" customFormat="1" ht="20" hidden="1" customHeight="1" spans="1:10">
      <c r="A58" s="32" t="s">
        <v>73</v>
      </c>
      <c r="B58" s="33">
        <v>607</v>
      </c>
      <c r="C58" s="34">
        <v>0.8</v>
      </c>
      <c r="D58" s="35">
        <v>0.1</v>
      </c>
      <c r="E58" s="36">
        <f t="shared" si="16"/>
        <v>582.72</v>
      </c>
      <c r="F58" s="37">
        <f t="shared" si="17"/>
        <v>582.72</v>
      </c>
      <c r="G58" s="37">
        <v>549.12</v>
      </c>
      <c r="H58" s="38">
        <f t="shared" si="18"/>
        <v>33.6</v>
      </c>
      <c r="I58" s="36">
        <f t="shared" si="19"/>
        <v>616.32</v>
      </c>
      <c r="J58" s="3"/>
    </row>
    <row r="59" s="4" customFormat="1" ht="20" hidden="1" customHeight="1" spans="1:10">
      <c r="A59" s="32" t="s">
        <v>74</v>
      </c>
      <c r="B59" s="33">
        <v>1516</v>
      </c>
      <c r="C59" s="34">
        <v>0.8</v>
      </c>
      <c r="D59" s="35">
        <v>0.1</v>
      </c>
      <c r="E59" s="36">
        <f t="shared" si="16"/>
        <v>1455.36</v>
      </c>
      <c r="F59" s="37">
        <f t="shared" si="17"/>
        <v>1455.36</v>
      </c>
      <c r="G59" s="37">
        <v>1462.08</v>
      </c>
      <c r="H59" s="38">
        <f t="shared" si="18"/>
        <v>-6.72000000000003</v>
      </c>
      <c r="I59" s="36">
        <f t="shared" si="19"/>
        <v>1448.64</v>
      </c>
      <c r="J59" s="3"/>
    </row>
    <row r="60" s="4" customFormat="1" ht="20" hidden="1" customHeight="1" spans="1:10">
      <c r="A60" s="32" t="s">
        <v>75</v>
      </c>
      <c r="B60" s="33">
        <v>816</v>
      </c>
      <c r="C60" s="34">
        <v>0.8</v>
      </c>
      <c r="D60" s="35">
        <v>0.1</v>
      </c>
      <c r="E60" s="36">
        <f t="shared" si="16"/>
        <v>783.36</v>
      </c>
      <c r="F60" s="37">
        <f t="shared" si="17"/>
        <v>783.36</v>
      </c>
      <c r="G60" s="37">
        <v>764.16</v>
      </c>
      <c r="H60" s="38">
        <f t="shared" si="18"/>
        <v>19.2</v>
      </c>
      <c r="I60" s="36">
        <f t="shared" si="19"/>
        <v>802.56</v>
      </c>
      <c r="J60" s="3"/>
    </row>
    <row r="61" s="4" customFormat="1" ht="20" hidden="1" customHeight="1" spans="1:10">
      <c r="A61" s="32" t="s">
        <v>76</v>
      </c>
      <c r="B61" s="33">
        <v>614</v>
      </c>
      <c r="C61" s="34">
        <v>0.5</v>
      </c>
      <c r="D61" s="35">
        <v>0.1</v>
      </c>
      <c r="E61" s="36">
        <f t="shared" si="16"/>
        <v>368.4</v>
      </c>
      <c r="F61" s="37">
        <f t="shared" si="17"/>
        <v>368.4</v>
      </c>
      <c r="G61" s="37">
        <v>336</v>
      </c>
      <c r="H61" s="38">
        <f t="shared" si="18"/>
        <v>32.4</v>
      </c>
      <c r="I61" s="36">
        <f t="shared" si="19"/>
        <v>400.8</v>
      </c>
      <c r="J61" s="3"/>
    </row>
    <row r="62" s="5" customFormat="1" ht="101" customHeight="1" spans="1:10">
      <c r="A62" s="40" t="s">
        <v>77</v>
      </c>
      <c r="B62" s="33">
        <v>1274</v>
      </c>
      <c r="C62" s="34">
        <v>0.5</v>
      </c>
      <c r="D62" s="35">
        <v>0.1</v>
      </c>
      <c r="E62" s="41">
        <f t="shared" si="16"/>
        <v>764.4</v>
      </c>
      <c r="F62" s="42">
        <f t="shared" si="17"/>
        <v>764.4</v>
      </c>
      <c r="G62" s="42">
        <v>706.8</v>
      </c>
      <c r="H62" s="43">
        <f t="shared" si="18"/>
        <v>57.6</v>
      </c>
      <c r="I62" s="41">
        <f t="shared" si="19"/>
        <v>822</v>
      </c>
      <c r="J62" s="45"/>
    </row>
    <row r="63" s="4" customFormat="1" ht="20" hidden="1" customHeight="1" spans="1:10">
      <c r="A63" s="32" t="s">
        <v>78</v>
      </c>
      <c r="B63" s="33">
        <v>581</v>
      </c>
      <c r="C63" s="34">
        <v>0.5</v>
      </c>
      <c r="D63" s="35">
        <v>0.1</v>
      </c>
      <c r="E63" s="36">
        <f t="shared" si="16"/>
        <v>348.6</v>
      </c>
      <c r="F63" s="37">
        <f t="shared" si="17"/>
        <v>348.6</v>
      </c>
      <c r="G63" s="37">
        <v>347.4</v>
      </c>
      <c r="H63" s="38">
        <f t="shared" si="18"/>
        <v>1.20000000000005</v>
      </c>
      <c r="I63" s="36">
        <f t="shared" si="19"/>
        <v>349.8</v>
      </c>
      <c r="J63" s="3"/>
    </row>
    <row r="64" s="4" customFormat="1" ht="20" hidden="1" customHeight="1" spans="1:10">
      <c r="A64" s="32" t="s">
        <v>79</v>
      </c>
      <c r="B64" s="33">
        <v>603</v>
      </c>
      <c r="C64" s="34">
        <v>0.5</v>
      </c>
      <c r="D64" s="35">
        <v>0.1</v>
      </c>
      <c r="E64" s="36">
        <f t="shared" si="16"/>
        <v>361.8</v>
      </c>
      <c r="F64" s="37">
        <f t="shared" si="17"/>
        <v>361.8</v>
      </c>
      <c r="G64" s="37">
        <v>354</v>
      </c>
      <c r="H64" s="38">
        <f t="shared" si="18"/>
        <v>7.80000000000001</v>
      </c>
      <c r="I64" s="36">
        <f t="shared" si="19"/>
        <v>369.6</v>
      </c>
      <c r="J64" s="3"/>
    </row>
    <row r="65" s="4" customFormat="1" ht="20" hidden="1" customHeight="1" spans="1:10">
      <c r="A65" s="32" t="s">
        <v>80</v>
      </c>
      <c r="B65" s="33">
        <v>913</v>
      </c>
      <c r="C65" s="34">
        <v>0.5</v>
      </c>
      <c r="D65" s="35">
        <v>0.1</v>
      </c>
      <c r="E65" s="36">
        <f t="shared" ref="E46:E91" si="20">ROUND(B65*C65*D65*12,2)</f>
        <v>547.8</v>
      </c>
      <c r="F65" s="37">
        <f t="shared" ref="F46:F91" si="21">ROUND(B65*C65*0.1*12,2)</f>
        <v>547.8</v>
      </c>
      <c r="G65" s="37">
        <v>532.8</v>
      </c>
      <c r="H65" s="38">
        <f t="shared" ref="H46:H91" si="22">F65-G65</f>
        <v>15</v>
      </c>
      <c r="I65" s="36">
        <f t="shared" ref="I46:I91" si="23">E65+H65</f>
        <v>562.8</v>
      </c>
      <c r="J65" s="3"/>
    </row>
    <row r="66" s="4" customFormat="1" ht="20" hidden="1" customHeight="1" spans="1:10">
      <c r="A66" s="32" t="s">
        <v>81</v>
      </c>
      <c r="B66" s="33">
        <v>1000</v>
      </c>
      <c r="C66" s="34">
        <v>0.5</v>
      </c>
      <c r="D66" s="35">
        <v>0.1</v>
      </c>
      <c r="E66" s="36">
        <f t="shared" si="20"/>
        <v>600</v>
      </c>
      <c r="F66" s="37">
        <f t="shared" si="21"/>
        <v>600</v>
      </c>
      <c r="G66" s="37">
        <v>621.6</v>
      </c>
      <c r="H66" s="38">
        <f t="shared" si="22"/>
        <v>-21.6</v>
      </c>
      <c r="I66" s="36">
        <f t="shared" si="23"/>
        <v>578.4</v>
      </c>
      <c r="J66" s="3"/>
    </row>
    <row r="67" s="4" customFormat="1" ht="20" hidden="1" customHeight="1" spans="1:10">
      <c r="A67" s="32" t="s">
        <v>82</v>
      </c>
      <c r="B67" s="33">
        <v>1148</v>
      </c>
      <c r="C67" s="34">
        <v>0.5</v>
      </c>
      <c r="D67" s="35">
        <v>0.1</v>
      </c>
      <c r="E67" s="36">
        <f t="shared" si="20"/>
        <v>688.8</v>
      </c>
      <c r="F67" s="37">
        <f t="shared" si="21"/>
        <v>688.8</v>
      </c>
      <c r="G67" s="37">
        <v>682.8</v>
      </c>
      <c r="H67" s="38">
        <f t="shared" si="22"/>
        <v>6</v>
      </c>
      <c r="I67" s="36">
        <f t="shared" si="23"/>
        <v>694.8</v>
      </c>
      <c r="J67" s="3"/>
    </row>
    <row r="68" s="4" customFormat="1" ht="20" hidden="1" customHeight="1" spans="1:10">
      <c r="A68" s="32" t="s">
        <v>83</v>
      </c>
      <c r="B68" s="33">
        <v>963</v>
      </c>
      <c r="C68" s="34">
        <v>0.5</v>
      </c>
      <c r="D68" s="35">
        <v>0.1</v>
      </c>
      <c r="E68" s="36">
        <f t="shared" si="20"/>
        <v>577.8</v>
      </c>
      <c r="F68" s="37">
        <f t="shared" si="21"/>
        <v>577.8</v>
      </c>
      <c r="G68" s="37">
        <v>550.8</v>
      </c>
      <c r="H68" s="38">
        <f t="shared" si="22"/>
        <v>27</v>
      </c>
      <c r="I68" s="36">
        <f t="shared" si="23"/>
        <v>604.8</v>
      </c>
      <c r="J68" s="3"/>
    </row>
    <row r="69" s="4" customFormat="1" ht="20" hidden="1" customHeight="1" spans="1:10">
      <c r="A69" s="32" t="s">
        <v>84</v>
      </c>
      <c r="B69" s="33">
        <v>1164</v>
      </c>
      <c r="C69" s="34">
        <v>0.5</v>
      </c>
      <c r="D69" s="35">
        <v>0.1</v>
      </c>
      <c r="E69" s="36">
        <f t="shared" si="20"/>
        <v>698.4</v>
      </c>
      <c r="F69" s="37">
        <f t="shared" si="21"/>
        <v>698.4</v>
      </c>
      <c r="G69" s="37">
        <v>645.6</v>
      </c>
      <c r="H69" s="38">
        <f t="shared" si="22"/>
        <v>52.8</v>
      </c>
      <c r="I69" s="36">
        <f t="shared" si="23"/>
        <v>751.2</v>
      </c>
      <c r="J69" s="3"/>
    </row>
    <row r="70" s="4" customFormat="1" ht="20" hidden="1" customHeight="1" spans="1:10">
      <c r="A70" s="32" t="s">
        <v>85</v>
      </c>
      <c r="B70" s="33">
        <v>1308</v>
      </c>
      <c r="C70" s="34">
        <v>0.5</v>
      </c>
      <c r="D70" s="35">
        <v>0.1</v>
      </c>
      <c r="E70" s="36">
        <f t="shared" si="20"/>
        <v>784.8</v>
      </c>
      <c r="F70" s="37">
        <f t="shared" si="21"/>
        <v>784.8</v>
      </c>
      <c r="G70" s="37">
        <v>822.6</v>
      </c>
      <c r="H70" s="38">
        <f t="shared" si="22"/>
        <v>-37.8000000000001</v>
      </c>
      <c r="I70" s="36">
        <f t="shared" si="23"/>
        <v>747</v>
      </c>
      <c r="J70" s="3"/>
    </row>
    <row r="71" s="4" customFormat="1" ht="20" hidden="1" customHeight="1" spans="1:10">
      <c r="A71" s="32" t="s">
        <v>86</v>
      </c>
      <c r="B71" s="33">
        <v>1620</v>
      </c>
      <c r="C71" s="34">
        <v>0.5</v>
      </c>
      <c r="D71" s="35">
        <v>0.1</v>
      </c>
      <c r="E71" s="36">
        <f t="shared" si="20"/>
        <v>972</v>
      </c>
      <c r="F71" s="37">
        <f t="shared" si="21"/>
        <v>972</v>
      </c>
      <c r="G71" s="37">
        <v>905.4</v>
      </c>
      <c r="H71" s="38">
        <f t="shared" si="22"/>
        <v>66.6</v>
      </c>
      <c r="I71" s="36">
        <f t="shared" si="23"/>
        <v>1038.6</v>
      </c>
      <c r="J71" s="3"/>
    </row>
    <row r="72" s="4" customFormat="1" ht="20" hidden="1" customHeight="1" spans="1:10">
      <c r="A72" s="32" t="s">
        <v>87</v>
      </c>
      <c r="B72" s="33">
        <v>1361</v>
      </c>
      <c r="C72" s="34">
        <v>0.8</v>
      </c>
      <c r="D72" s="35">
        <v>0.1</v>
      </c>
      <c r="E72" s="36">
        <f t="shared" si="20"/>
        <v>1306.56</v>
      </c>
      <c r="F72" s="37">
        <f t="shared" si="21"/>
        <v>1306.56</v>
      </c>
      <c r="G72" s="37">
        <v>1319.04</v>
      </c>
      <c r="H72" s="38">
        <f t="shared" si="22"/>
        <v>-12.48</v>
      </c>
      <c r="I72" s="36">
        <f t="shared" si="23"/>
        <v>1294.08</v>
      </c>
      <c r="J72" s="3"/>
    </row>
    <row r="73" s="4" customFormat="1" ht="20" hidden="1" customHeight="1" spans="1:10">
      <c r="A73" s="32" t="s">
        <v>88</v>
      </c>
      <c r="B73" s="33">
        <v>1795</v>
      </c>
      <c r="C73" s="34">
        <v>0.5</v>
      </c>
      <c r="D73" s="35">
        <v>0.1</v>
      </c>
      <c r="E73" s="36">
        <f t="shared" si="20"/>
        <v>1077</v>
      </c>
      <c r="F73" s="37">
        <f t="shared" si="21"/>
        <v>1077</v>
      </c>
      <c r="G73" s="37">
        <v>1066.2</v>
      </c>
      <c r="H73" s="38">
        <f t="shared" si="22"/>
        <v>10.8</v>
      </c>
      <c r="I73" s="36">
        <f t="shared" si="23"/>
        <v>1087.8</v>
      </c>
      <c r="J73" s="3"/>
    </row>
    <row r="74" s="4" customFormat="1" ht="20" hidden="1" customHeight="1" spans="1:10">
      <c r="A74" s="32" t="s">
        <v>89</v>
      </c>
      <c r="B74" s="33">
        <v>680</v>
      </c>
      <c r="C74" s="34">
        <v>0.8</v>
      </c>
      <c r="D74" s="35">
        <v>0.1</v>
      </c>
      <c r="E74" s="36">
        <f t="shared" si="20"/>
        <v>652.8</v>
      </c>
      <c r="F74" s="37">
        <f t="shared" si="21"/>
        <v>652.8</v>
      </c>
      <c r="G74" s="37">
        <v>622.08</v>
      </c>
      <c r="H74" s="38">
        <f t="shared" si="22"/>
        <v>30.7199999999999</v>
      </c>
      <c r="I74" s="36">
        <f t="shared" si="23"/>
        <v>683.52</v>
      </c>
      <c r="J74" s="3"/>
    </row>
    <row r="75" s="4" customFormat="1" ht="20" hidden="1" customHeight="1" spans="1:10">
      <c r="A75" s="32" t="s">
        <v>90</v>
      </c>
      <c r="B75" s="33">
        <v>384</v>
      </c>
      <c r="C75" s="34">
        <v>0.5</v>
      </c>
      <c r="D75" s="35">
        <v>0.1</v>
      </c>
      <c r="E75" s="36">
        <f t="shared" si="20"/>
        <v>230.4</v>
      </c>
      <c r="F75" s="37">
        <f t="shared" si="21"/>
        <v>230.4</v>
      </c>
      <c r="G75" s="37">
        <v>236.4</v>
      </c>
      <c r="H75" s="38">
        <f t="shared" si="22"/>
        <v>-6</v>
      </c>
      <c r="I75" s="36">
        <f t="shared" si="23"/>
        <v>224.4</v>
      </c>
      <c r="J75" s="3"/>
    </row>
    <row r="76" s="4" customFormat="1" ht="20" hidden="1" customHeight="1" spans="1:10">
      <c r="A76" s="32" t="s">
        <v>91</v>
      </c>
      <c r="B76" s="33">
        <v>961</v>
      </c>
      <c r="C76" s="34">
        <v>0.5</v>
      </c>
      <c r="D76" s="35">
        <v>0.1</v>
      </c>
      <c r="E76" s="36">
        <f t="shared" si="20"/>
        <v>576.6</v>
      </c>
      <c r="F76" s="37">
        <f t="shared" si="21"/>
        <v>576.6</v>
      </c>
      <c r="G76" s="37">
        <v>511.8</v>
      </c>
      <c r="H76" s="38">
        <f t="shared" si="22"/>
        <v>64.8</v>
      </c>
      <c r="I76" s="36">
        <f t="shared" si="23"/>
        <v>641.4</v>
      </c>
      <c r="J76" s="3"/>
    </row>
    <row r="77" s="4" customFormat="1" ht="20" hidden="1" customHeight="1" spans="1:10">
      <c r="A77" s="32" t="s">
        <v>92</v>
      </c>
      <c r="B77" s="33">
        <v>496</v>
      </c>
      <c r="C77" s="34">
        <v>0.8</v>
      </c>
      <c r="D77" s="35">
        <v>0.1</v>
      </c>
      <c r="E77" s="36">
        <f t="shared" si="20"/>
        <v>476.16</v>
      </c>
      <c r="F77" s="37">
        <f t="shared" si="21"/>
        <v>476.16</v>
      </c>
      <c r="G77" s="37">
        <v>443.52</v>
      </c>
      <c r="H77" s="38">
        <f t="shared" si="22"/>
        <v>32.64</v>
      </c>
      <c r="I77" s="36">
        <f t="shared" si="23"/>
        <v>508.8</v>
      </c>
      <c r="J77" s="3"/>
    </row>
    <row r="78" s="4" customFormat="1" ht="20" hidden="1" customHeight="1" spans="1:10">
      <c r="A78" s="32" t="s">
        <v>93</v>
      </c>
      <c r="B78" s="33">
        <v>506</v>
      </c>
      <c r="C78" s="34">
        <v>0.8</v>
      </c>
      <c r="D78" s="35">
        <v>0.1</v>
      </c>
      <c r="E78" s="36">
        <f t="shared" si="20"/>
        <v>485.76</v>
      </c>
      <c r="F78" s="37">
        <f t="shared" si="21"/>
        <v>485.76</v>
      </c>
      <c r="G78" s="37">
        <v>473.28</v>
      </c>
      <c r="H78" s="38">
        <f t="shared" si="22"/>
        <v>12.48</v>
      </c>
      <c r="I78" s="36">
        <f t="shared" si="23"/>
        <v>498.24</v>
      </c>
      <c r="J78" s="3"/>
    </row>
    <row r="79" s="4" customFormat="1" ht="20" hidden="1" customHeight="1" spans="1:10">
      <c r="A79" s="32" t="s">
        <v>94</v>
      </c>
      <c r="B79" s="33">
        <v>1637</v>
      </c>
      <c r="C79" s="34">
        <v>0.5</v>
      </c>
      <c r="D79" s="35">
        <v>0.1</v>
      </c>
      <c r="E79" s="36">
        <f t="shared" si="20"/>
        <v>982.2</v>
      </c>
      <c r="F79" s="37">
        <f t="shared" si="21"/>
        <v>982.2</v>
      </c>
      <c r="G79" s="37">
        <v>948.6</v>
      </c>
      <c r="H79" s="38">
        <f t="shared" si="22"/>
        <v>33.6</v>
      </c>
      <c r="I79" s="36">
        <f t="shared" si="23"/>
        <v>1015.8</v>
      </c>
      <c r="J79" s="3"/>
    </row>
    <row r="80" s="4" customFormat="1" ht="20" hidden="1" customHeight="1" spans="1:10">
      <c r="A80" s="32" t="s">
        <v>95</v>
      </c>
      <c r="B80" s="33">
        <v>174</v>
      </c>
      <c r="C80" s="34">
        <v>0.8</v>
      </c>
      <c r="D80" s="35">
        <v>0.1</v>
      </c>
      <c r="E80" s="36">
        <f t="shared" si="20"/>
        <v>167.04</v>
      </c>
      <c r="F80" s="37">
        <f t="shared" si="21"/>
        <v>167.04</v>
      </c>
      <c r="G80" s="37">
        <v>171.84</v>
      </c>
      <c r="H80" s="38">
        <f t="shared" si="22"/>
        <v>-4.80000000000001</v>
      </c>
      <c r="I80" s="36">
        <f t="shared" si="23"/>
        <v>162.24</v>
      </c>
      <c r="J80" s="3"/>
    </row>
    <row r="81" s="4" customFormat="1" ht="20" hidden="1" customHeight="1" spans="1:10">
      <c r="A81" s="32" t="s">
        <v>96</v>
      </c>
      <c r="B81" s="33">
        <v>638</v>
      </c>
      <c r="C81" s="34">
        <v>0.8</v>
      </c>
      <c r="D81" s="35">
        <v>0.1</v>
      </c>
      <c r="E81" s="36">
        <f t="shared" si="20"/>
        <v>612.48</v>
      </c>
      <c r="F81" s="37">
        <f t="shared" si="21"/>
        <v>612.48</v>
      </c>
      <c r="G81" s="37">
        <v>590.4</v>
      </c>
      <c r="H81" s="38">
        <f t="shared" si="22"/>
        <v>22.08</v>
      </c>
      <c r="I81" s="36">
        <f t="shared" si="23"/>
        <v>634.56</v>
      </c>
      <c r="J81" s="3"/>
    </row>
    <row r="82" s="4" customFormat="1" ht="20" hidden="1" customHeight="1" spans="1:10">
      <c r="A82" s="32" t="s">
        <v>97</v>
      </c>
      <c r="B82" s="33">
        <v>418</v>
      </c>
      <c r="C82" s="34">
        <v>0.5</v>
      </c>
      <c r="D82" s="35">
        <v>0.1</v>
      </c>
      <c r="E82" s="36">
        <f t="shared" si="20"/>
        <v>250.8</v>
      </c>
      <c r="F82" s="37">
        <f t="shared" si="21"/>
        <v>250.8</v>
      </c>
      <c r="G82" s="37">
        <v>214.2</v>
      </c>
      <c r="H82" s="38">
        <f t="shared" si="22"/>
        <v>36.6</v>
      </c>
      <c r="I82" s="36">
        <f t="shared" si="23"/>
        <v>287.4</v>
      </c>
      <c r="J82" s="3"/>
    </row>
    <row r="83" s="4" customFormat="1" ht="20" hidden="1" customHeight="1" spans="1:10">
      <c r="A83" s="32" t="s">
        <v>98</v>
      </c>
      <c r="B83" s="33">
        <v>586</v>
      </c>
      <c r="C83" s="34">
        <v>0.8</v>
      </c>
      <c r="D83" s="35">
        <v>0.1</v>
      </c>
      <c r="E83" s="36">
        <f t="shared" si="20"/>
        <v>562.56</v>
      </c>
      <c r="F83" s="37">
        <f t="shared" si="21"/>
        <v>562.56</v>
      </c>
      <c r="G83" s="37">
        <v>535.68</v>
      </c>
      <c r="H83" s="38">
        <f t="shared" si="22"/>
        <v>26.88</v>
      </c>
      <c r="I83" s="36">
        <f t="shared" si="23"/>
        <v>589.44</v>
      </c>
      <c r="J83" s="3"/>
    </row>
    <row r="84" s="4" customFormat="1" ht="20" hidden="1" customHeight="1" spans="1:10">
      <c r="A84" s="32" t="s">
        <v>99</v>
      </c>
      <c r="B84" s="33">
        <v>201</v>
      </c>
      <c r="C84" s="34">
        <v>0.8</v>
      </c>
      <c r="D84" s="35">
        <v>0.1</v>
      </c>
      <c r="E84" s="36">
        <f t="shared" si="20"/>
        <v>192.96</v>
      </c>
      <c r="F84" s="37">
        <f t="shared" si="21"/>
        <v>192.96</v>
      </c>
      <c r="G84" s="37">
        <v>172.8</v>
      </c>
      <c r="H84" s="38">
        <f t="shared" si="22"/>
        <v>20.16</v>
      </c>
      <c r="I84" s="36">
        <f t="shared" si="23"/>
        <v>213.12</v>
      </c>
      <c r="J84" s="3"/>
    </row>
    <row r="85" s="4" customFormat="1" ht="20" hidden="1" customHeight="1" spans="1:10">
      <c r="A85" s="32" t="s">
        <v>100</v>
      </c>
      <c r="B85" s="33">
        <v>1076</v>
      </c>
      <c r="C85" s="34">
        <v>0.8</v>
      </c>
      <c r="D85" s="35">
        <v>0.1</v>
      </c>
      <c r="E85" s="36">
        <f t="shared" si="20"/>
        <v>1032.96</v>
      </c>
      <c r="F85" s="37">
        <f t="shared" si="21"/>
        <v>1032.96</v>
      </c>
      <c r="G85" s="37">
        <v>941.76</v>
      </c>
      <c r="H85" s="38">
        <f t="shared" si="22"/>
        <v>91.2</v>
      </c>
      <c r="I85" s="36">
        <f t="shared" si="23"/>
        <v>1124.16</v>
      </c>
      <c r="J85" s="3"/>
    </row>
    <row r="86" s="4" customFormat="1" ht="20" hidden="1" customHeight="1" spans="1:10">
      <c r="A86" s="32" t="s">
        <v>101</v>
      </c>
      <c r="B86" s="33">
        <v>1724</v>
      </c>
      <c r="C86" s="34">
        <v>0.8</v>
      </c>
      <c r="D86" s="35">
        <v>0.1</v>
      </c>
      <c r="E86" s="36">
        <f t="shared" si="20"/>
        <v>1655.04</v>
      </c>
      <c r="F86" s="37">
        <f t="shared" si="21"/>
        <v>1655.04</v>
      </c>
      <c r="G86" s="37">
        <v>1616.64</v>
      </c>
      <c r="H86" s="38">
        <f t="shared" si="22"/>
        <v>38.3999999999999</v>
      </c>
      <c r="I86" s="36">
        <f t="shared" si="23"/>
        <v>1693.44</v>
      </c>
      <c r="J86" s="3"/>
    </row>
    <row r="87" s="4" customFormat="1" ht="20" hidden="1" customHeight="1" spans="1:10">
      <c r="A87" s="32" t="s">
        <v>102</v>
      </c>
      <c r="B87" s="33">
        <v>1314</v>
      </c>
      <c r="C87" s="34">
        <v>0.8</v>
      </c>
      <c r="D87" s="35">
        <v>0.1</v>
      </c>
      <c r="E87" s="36">
        <f t="shared" si="20"/>
        <v>1261.44</v>
      </c>
      <c r="F87" s="37">
        <f t="shared" si="21"/>
        <v>1261.44</v>
      </c>
      <c r="G87" s="37">
        <v>1238.4</v>
      </c>
      <c r="H87" s="38">
        <f t="shared" si="22"/>
        <v>23.04</v>
      </c>
      <c r="I87" s="36">
        <f t="shared" si="23"/>
        <v>1284.48</v>
      </c>
      <c r="J87" s="3"/>
    </row>
    <row r="88" s="4" customFormat="1" ht="20" hidden="1" customHeight="1" spans="1:10">
      <c r="A88" s="32" t="s">
        <v>103</v>
      </c>
      <c r="B88" s="33">
        <v>1273</v>
      </c>
      <c r="C88" s="34">
        <v>0.8</v>
      </c>
      <c r="D88" s="35">
        <v>0.1</v>
      </c>
      <c r="E88" s="36">
        <f t="shared" si="20"/>
        <v>1222.08</v>
      </c>
      <c r="F88" s="37">
        <f t="shared" si="21"/>
        <v>1222.08</v>
      </c>
      <c r="G88" s="37">
        <v>1186.56</v>
      </c>
      <c r="H88" s="38">
        <f t="shared" si="22"/>
        <v>35.52</v>
      </c>
      <c r="I88" s="36">
        <f t="shared" si="23"/>
        <v>1257.6</v>
      </c>
      <c r="J88" s="3"/>
    </row>
    <row r="89" s="4" customFormat="1" ht="20" hidden="1" customHeight="1" spans="1:10">
      <c r="A89" s="32" t="s">
        <v>104</v>
      </c>
      <c r="B89" s="33">
        <v>1245</v>
      </c>
      <c r="C89" s="34">
        <v>0.5</v>
      </c>
      <c r="D89" s="35">
        <v>0.1</v>
      </c>
      <c r="E89" s="36">
        <f t="shared" si="20"/>
        <v>747</v>
      </c>
      <c r="F89" s="37">
        <f t="shared" si="21"/>
        <v>747</v>
      </c>
      <c r="G89" s="37">
        <v>745.8</v>
      </c>
      <c r="H89" s="38">
        <f t="shared" si="22"/>
        <v>1.20000000000005</v>
      </c>
      <c r="I89" s="36">
        <f t="shared" si="23"/>
        <v>748.2</v>
      </c>
      <c r="J89" s="3"/>
    </row>
    <row r="90" s="4" customFormat="1" ht="20" hidden="1" customHeight="1" spans="1:10">
      <c r="A90" s="32" t="s">
        <v>105</v>
      </c>
      <c r="B90" s="33">
        <v>543</v>
      </c>
      <c r="C90" s="34">
        <v>0.5</v>
      </c>
      <c r="D90" s="35">
        <v>0.1</v>
      </c>
      <c r="E90" s="36">
        <f t="shared" si="20"/>
        <v>325.8</v>
      </c>
      <c r="F90" s="37">
        <f t="shared" si="21"/>
        <v>325.8</v>
      </c>
      <c r="G90" s="37">
        <v>310.8</v>
      </c>
      <c r="H90" s="38">
        <f t="shared" si="22"/>
        <v>15</v>
      </c>
      <c r="I90" s="36">
        <f t="shared" si="23"/>
        <v>340.8</v>
      </c>
      <c r="J90" s="3"/>
    </row>
    <row r="91" s="4" customFormat="1" ht="20" hidden="1" customHeight="1" spans="1:10">
      <c r="A91" s="32" t="s">
        <v>106</v>
      </c>
      <c r="B91" s="33">
        <v>548</v>
      </c>
      <c r="C91" s="34">
        <v>0.5</v>
      </c>
      <c r="D91" s="35">
        <v>0.1</v>
      </c>
      <c r="E91" s="36">
        <f t="shared" si="20"/>
        <v>328.8</v>
      </c>
      <c r="F91" s="37">
        <f t="shared" si="21"/>
        <v>328.8</v>
      </c>
      <c r="G91" s="37">
        <v>280.8</v>
      </c>
      <c r="H91" s="38">
        <f t="shared" si="22"/>
        <v>48</v>
      </c>
      <c r="I91" s="36">
        <f t="shared" si="23"/>
        <v>376.8</v>
      </c>
      <c r="J91" s="3"/>
    </row>
  </sheetData>
  <autoFilter xmlns:etc="http://www.wps.cn/officeDocument/2017/etCustomData" ref="A6:J91" etc:filterBottomFollowUsedRange="0">
    <filterColumn colId="0">
      <filters>
        <filter val="台山市"/>
      </filters>
    </filterColumn>
    <extLst/>
  </autoFilter>
  <mergeCells count="9">
    <mergeCell ref="A2:I2"/>
    <mergeCell ref="H3:I3"/>
    <mergeCell ref="F4:H4"/>
    <mergeCell ref="A4:A5"/>
    <mergeCell ref="B4:B5"/>
    <mergeCell ref="C4:C5"/>
    <mergeCell ref="D4:D5"/>
    <mergeCell ref="E4:E5"/>
    <mergeCell ref="I4:I5"/>
  </mergeCells>
  <printOptions horizontalCentered="1"/>
  <pageMargins left="0.472222222222222" right="0.472222222222222" top="0.590277777777778" bottom="0.790972222222222" header="0.310416666666667" footer="0.507638888888889"/>
  <pageSetup paperSize="9" scale="9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dcterms:created xsi:type="dcterms:W3CDTF">2015-03-07T14:52:00Z</dcterms:created>
  <cp:lastPrinted>2015-03-25T10:08:00Z</cp:lastPrinted>
  <dcterms:modified xsi:type="dcterms:W3CDTF">2024-12-23T02:01:20Z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2049D6C9B09B7020F608596745A6E41F</vt:lpwstr>
  </property>
</Properties>
</file>