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2465"/>
  </bookViews>
  <sheets>
    <sheet name="Sheet1" sheetId="1" r:id="rId1"/>
    <sheet name="两次对比" sheetId="2" r:id="rId2"/>
  </sheets>
  <definedNames>
    <definedName name="_xlnm._FilterDatabase" localSheetId="0" hidden="1">Sheet1!$A$3:$M$15</definedName>
    <definedName name="_xlnm.Print_Area" localSheetId="0">Sheet1!$A$1:$M$15</definedName>
  </definedNames>
  <calcPr calcId="144525"/>
</workbook>
</file>

<file path=xl/sharedStrings.xml><?xml version="1.0" encoding="utf-8"?>
<sst xmlns="http://schemas.openxmlformats.org/spreadsheetml/2006/main" count="201" uniqueCount="106">
  <si>
    <t>附件5</t>
  </si>
  <si>
    <t>台山市农村公路“十四五”规划安全提升工程建设项目表</t>
  </si>
  <si>
    <t>序号</t>
  </si>
  <si>
    <t>路线编号</t>
  </si>
  <si>
    <t>路线名称</t>
  </si>
  <si>
    <t>县级管养单位</t>
  </si>
  <si>
    <t>起点桩号</t>
  </si>
  <si>
    <t>讫点桩号</t>
  </si>
  <si>
    <t>隐患里程（公里）</t>
  </si>
  <si>
    <t>位置（或隐患类型）</t>
  </si>
  <si>
    <t>治理措施</t>
  </si>
  <si>
    <t>估算投资（万元）</t>
  </si>
  <si>
    <t>实施年度</t>
  </si>
  <si>
    <t>备注</t>
  </si>
  <si>
    <t>合计</t>
  </si>
  <si>
    <t>X543440781</t>
  </si>
  <si>
    <t>X</t>
  </si>
  <si>
    <t>横东线</t>
  </si>
  <si>
    <t>台山市地方公路服务中心</t>
  </si>
  <si>
    <t>K0+000-K16+822标志标线</t>
  </si>
  <si>
    <t>增设交通标志标线</t>
  </si>
  <si>
    <t>公路站</t>
  </si>
  <si>
    <t>Y033440781</t>
  </si>
  <si>
    <t>三那线</t>
  </si>
  <si>
    <t>K0+000-K5+931标志标线</t>
  </si>
  <si>
    <t>Y039440781</t>
  </si>
  <si>
    <t>Y</t>
  </si>
  <si>
    <t>里牛线</t>
  </si>
  <si>
    <t>K0+000-K3+327标志标线</t>
  </si>
  <si>
    <t>X802440781</t>
  </si>
  <si>
    <t>广海圩段旧麻阳线</t>
  </si>
  <si>
    <t>广海镇人民政府</t>
  </si>
  <si>
    <t>全路段</t>
  </si>
  <si>
    <t>进一步完善防护设施；进一步完善交通标志；增设交通标线</t>
  </si>
  <si>
    <t>规划X802</t>
  </si>
  <si>
    <t>广海镇</t>
  </si>
  <si>
    <t>交叉路口</t>
  </si>
  <si>
    <t>优化标志、标线及渠化设施</t>
  </si>
  <si>
    <t>台山市白沙镇人民政府</t>
  </si>
  <si>
    <t>白沙镇</t>
  </si>
  <si>
    <t>YE26440781</t>
  </si>
  <si>
    <t>沙头冲-小洞</t>
  </si>
  <si>
    <t>台山市北陡镇人民政府</t>
  </si>
  <si>
    <t>北陡镇</t>
  </si>
  <si>
    <t>C233440781</t>
  </si>
  <si>
    <t>C</t>
  </si>
  <si>
    <t>龙安村道路公路</t>
  </si>
  <si>
    <t>台山市汶村镇人民政府</t>
  </si>
  <si>
    <t>平交路口增设信号灯；平交路口增设减速带（被交叉道路 )清理三角区视线障碍物；清理路侧净区障碍物；增设视线诱导设施。</t>
  </si>
  <si>
    <t>汶村镇</t>
  </si>
  <si>
    <t>C163440781</t>
  </si>
  <si>
    <t>冲金线</t>
  </si>
  <si>
    <t>台山市赤溪镇人民政府</t>
  </si>
  <si>
    <t>路面下沉、路面积水</t>
  </si>
  <si>
    <t>拆除重铺路面</t>
  </si>
  <si>
    <t>赤溪镇</t>
  </si>
  <si>
    <t>Y316440781</t>
  </si>
  <si>
    <t>东溪--沙边</t>
  </si>
  <si>
    <t>台山市海宴镇人民政府</t>
  </si>
  <si>
    <t>进一步完善防护设施；进一步完善交通标志；增设交通标线。</t>
  </si>
  <si>
    <t>海宴镇</t>
  </si>
  <si>
    <t>Y317440781</t>
  </si>
  <si>
    <t>海宴--石美</t>
  </si>
  <si>
    <t>附件</t>
  </si>
  <si>
    <r>
      <rPr>
        <u/>
        <sz val="18"/>
        <color theme="1"/>
        <rFont val="方正小标宋简体"/>
        <charset val="134"/>
      </rPr>
      <t>江门_</t>
    </r>
    <r>
      <rPr>
        <sz val="18"/>
        <color theme="1"/>
        <rFont val="方正小标宋简体"/>
        <charset val="134"/>
      </rPr>
      <t>市“十四五”普通公路三项工程目标任务函调表（上次）</t>
    </r>
  </si>
  <si>
    <t>/</t>
  </si>
  <si>
    <r>
      <rPr>
        <u/>
        <sz val="18"/>
        <color theme="1"/>
        <rFont val="方正小标宋简体"/>
        <charset val="134"/>
      </rPr>
      <t>江门_</t>
    </r>
    <r>
      <rPr>
        <sz val="18"/>
        <color theme="1"/>
        <rFont val="方正小标宋简体"/>
        <charset val="134"/>
      </rPr>
      <t>市“十四五”普通公路三项工程目标任务函调表（本次）</t>
    </r>
  </si>
  <si>
    <t xml:space="preserve">填报单位：                   </t>
  </si>
  <si>
    <t>江门市交通运输局</t>
  </si>
  <si>
    <t>联系人：</t>
  </si>
  <si>
    <t>尹华盛</t>
  </si>
  <si>
    <t>电话：</t>
  </si>
  <si>
    <t>0750-3551921</t>
  </si>
  <si>
    <t>填报日期：</t>
  </si>
  <si>
    <t>2020.8.11</t>
  </si>
  <si>
    <t>类别</t>
  </si>
  <si>
    <t>单位</t>
  </si>
  <si>
    <t>改造任务量</t>
  </si>
  <si>
    <t>普通国道</t>
  </si>
  <si>
    <t>普通省道</t>
  </si>
  <si>
    <t>县道</t>
  </si>
  <si>
    <t>乡道</t>
  </si>
  <si>
    <t>村道</t>
  </si>
  <si>
    <t>本次上报</t>
  </si>
  <si>
    <t>上次上报</t>
  </si>
  <si>
    <t>-</t>
  </si>
  <si>
    <t>危旧桥（隧）改造工程</t>
  </si>
  <si>
    <t>总  计</t>
  </si>
  <si>
    <t>座</t>
  </si>
  <si>
    <t>国道</t>
  </si>
  <si>
    <t>延米</t>
  </si>
  <si>
    <t>省道</t>
  </si>
  <si>
    <t>四、五类桥梁</t>
  </si>
  <si>
    <t>防护水平不足的通航桥梁</t>
  </si>
  <si>
    <t>普通国道承载力不足的老旧桥梁</t>
  </si>
  <si>
    <t>四、五类隧道</t>
  </si>
  <si>
    <t>道</t>
  </si>
  <si>
    <t>公路安全提升工程</t>
  </si>
  <si>
    <t>公里</t>
  </si>
  <si>
    <t>原安防工程进一步加强拓展路段</t>
  </si>
  <si>
    <t>国省道的穿城镇（穿村过镇）路段</t>
  </si>
  <si>
    <t>国省道的平交道口等交通环境较为复杂路段</t>
  </si>
  <si>
    <t>处</t>
  </si>
  <si>
    <t>双向四车道以上公路无中央隔离设施路段</t>
  </si>
  <si>
    <t>农村公路村道安全防护设施</t>
  </si>
  <si>
    <t>干线公路灾害防治工程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</si>
</sst>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u/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17" borderId="19" applyNumberFormat="0" applyAlignment="0" applyProtection="0">
      <alignment vertical="center"/>
    </xf>
    <xf numFmtId="0" fontId="17" fillId="17" borderId="16" applyNumberFormat="0" applyAlignment="0" applyProtection="0">
      <alignment vertical="center"/>
    </xf>
    <xf numFmtId="0" fontId="16" fillId="13" borderId="1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6" fillId="0" borderId="0"/>
    <xf numFmtId="0" fontId="19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台山市普通省道建议调整表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view="pageBreakPreview" zoomScaleNormal="145" workbookViewId="0">
      <pane xSplit="4" ySplit="3" topLeftCell="E4" activePane="bottomRight" state="frozen"/>
      <selection/>
      <selection pane="topRight"/>
      <selection pane="bottomLeft"/>
      <selection pane="bottomRight" activeCell="A3" sqref="A3:M15"/>
    </sheetView>
  </sheetViews>
  <sheetFormatPr defaultColWidth="9" defaultRowHeight="13.5"/>
  <cols>
    <col min="1" max="1" width="5.25" style="25" customWidth="1"/>
    <col min="2" max="2" width="13.5" style="25" customWidth="1"/>
    <col min="3" max="3" width="6.375" style="25" hidden="1" customWidth="1"/>
    <col min="4" max="4" width="14.25" hidden="1" customWidth="1"/>
    <col min="5" max="5" width="18.875" customWidth="1"/>
    <col min="6" max="7" width="11" customWidth="1"/>
    <col min="8" max="8" width="11" style="26" customWidth="1"/>
    <col min="9" max="9" width="15.125" customWidth="1"/>
    <col min="10" max="10" width="25.0833333333333" customWidth="1"/>
    <col min="11" max="13" width="10.125" customWidth="1"/>
  </cols>
  <sheetData>
    <row r="1" ht="18.75" spans="1:3">
      <c r="A1" s="27" t="s">
        <v>0</v>
      </c>
      <c r="B1" s="27"/>
      <c r="C1" s="27"/>
    </row>
    <row r="2" ht="30" customHeight="1" spans="1:13">
      <c r="A2" s="28" t="s">
        <v>1</v>
      </c>
      <c r="B2" s="29"/>
      <c r="C2" s="29"/>
      <c r="D2" s="29"/>
      <c r="E2" s="29"/>
      <c r="F2" s="29"/>
      <c r="G2" s="29"/>
      <c r="H2" s="30"/>
      <c r="I2" s="29"/>
      <c r="J2" s="29"/>
      <c r="K2" s="29"/>
      <c r="L2" s="29"/>
      <c r="M2" s="29"/>
    </row>
    <row r="3" s="23" customFormat="1" ht="39.75" customHeight="1" spans="1:13">
      <c r="A3" s="31" t="s">
        <v>2</v>
      </c>
      <c r="B3" s="32" t="s">
        <v>3</v>
      </c>
      <c r="C3" s="32"/>
      <c r="D3" s="32" t="s">
        <v>4</v>
      </c>
      <c r="E3" s="32" t="s">
        <v>5</v>
      </c>
      <c r="F3" s="32" t="s">
        <v>6</v>
      </c>
      <c r="G3" s="32" t="s">
        <v>7</v>
      </c>
      <c r="H3" s="33" t="s">
        <v>8</v>
      </c>
      <c r="I3" s="32" t="s">
        <v>9</v>
      </c>
      <c r="J3" s="32" t="s">
        <v>10</v>
      </c>
      <c r="K3" s="44" t="s">
        <v>11</v>
      </c>
      <c r="L3" s="32" t="s">
        <v>12</v>
      </c>
      <c r="M3" s="45" t="s">
        <v>13</v>
      </c>
    </row>
    <row r="4" s="23" customFormat="1" ht="30" customHeight="1" spans="1:13">
      <c r="A4" s="34" t="s">
        <v>14</v>
      </c>
      <c r="B4" s="35"/>
      <c r="C4" s="35"/>
      <c r="D4" s="35"/>
      <c r="E4" s="35"/>
      <c r="F4" s="35"/>
      <c r="G4" s="36"/>
      <c r="H4" s="37">
        <f>SUBTOTAL(109,H5:H15)</f>
        <v>52.252</v>
      </c>
      <c r="I4" s="10"/>
      <c r="J4" s="10"/>
      <c r="K4" s="37">
        <f>SUBTOTAL(109,K5:K15)</f>
        <v>246.2052</v>
      </c>
      <c r="L4" s="10"/>
      <c r="M4" s="46"/>
    </row>
    <row r="5" s="24" customFormat="1" ht="36" customHeight="1" spans="1:14">
      <c r="A5" s="38">
        <v>1</v>
      </c>
      <c r="B5" s="39" t="s">
        <v>15</v>
      </c>
      <c r="C5" s="39" t="s">
        <v>16</v>
      </c>
      <c r="D5" s="39" t="s">
        <v>17</v>
      </c>
      <c r="E5" s="39" t="s">
        <v>18</v>
      </c>
      <c r="F5" s="39">
        <v>0</v>
      </c>
      <c r="G5" s="39">
        <v>16.822</v>
      </c>
      <c r="H5" s="39">
        <v>16.822</v>
      </c>
      <c r="I5" s="39" t="s">
        <v>19</v>
      </c>
      <c r="J5" s="39" t="s">
        <v>20</v>
      </c>
      <c r="K5" s="47">
        <v>22.707</v>
      </c>
      <c r="L5" s="39">
        <v>2025</v>
      </c>
      <c r="M5" s="48"/>
      <c r="N5" s="24" t="s">
        <v>21</v>
      </c>
    </row>
    <row r="6" s="24" customFormat="1" ht="36" customHeight="1" spans="1:14">
      <c r="A6" s="38">
        <v>2</v>
      </c>
      <c r="B6" s="39" t="s">
        <v>22</v>
      </c>
      <c r="C6" s="39" t="s">
        <v>16</v>
      </c>
      <c r="D6" s="39" t="s">
        <v>23</v>
      </c>
      <c r="E6" s="39" t="s">
        <v>18</v>
      </c>
      <c r="F6" s="39">
        <v>0</v>
      </c>
      <c r="G6" s="39">
        <v>5.931</v>
      </c>
      <c r="H6" s="39">
        <v>5.931</v>
      </c>
      <c r="I6" s="39" t="s">
        <v>24</v>
      </c>
      <c r="J6" s="39" t="s">
        <v>20</v>
      </c>
      <c r="K6" s="47">
        <v>8.0068</v>
      </c>
      <c r="L6" s="39">
        <v>2023</v>
      </c>
      <c r="M6" s="48"/>
      <c r="N6" s="24" t="s">
        <v>21</v>
      </c>
    </row>
    <row r="7" s="24" customFormat="1" ht="36" customHeight="1" spans="1:14">
      <c r="A7" s="38">
        <v>3</v>
      </c>
      <c r="B7" s="39" t="s">
        <v>25</v>
      </c>
      <c r="C7" s="39" t="s">
        <v>26</v>
      </c>
      <c r="D7" s="39" t="s">
        <v>27</v>
      </c>
      <c r="E7" s="39" t="s">
        <v>18</v>
      </c>
      <c r="F7" s="39">
        <v>0</v>
      </c>
      <c r="G7" s="39">
        <v>3.327</v>
      </c>
      <c r="H7" s="39">
        <v>3.327</v>
      </c>
      <c r="I7" s="39" t="s">
        <v>28</v>
      </c>
      <c r="J7" s="39" t="s">
        <v>20</v>
      </c>
      <c r="K7" s="47">
        <v>4.4914</v>
      </c>
      <c r="L7" s="39">
        <v>2024</v>
      </c>
      <c r="M7" s="48"/>
      <c r="N7" s="24" t="s">
        <v>21</v>
      </c>
    </row>
    <row r="8" s="24" customFormat="1" ht="36" customHeight="1" spans="1:14">
      <c r="A8" s="38">
        <v>4</v>
      </c>
      <c r="B8" s="39" t="s">
        <v>29</v>
      </c>
      <c r="C8" s="39" t="s">
        <v>16</v>
      </c>
      <c r="D8" s="39" t="s">
        <v>30</v>
      </c>
      <c r="E8" s="39" t="s">
        <v>31</v>
      </c>
      <c r="F8" s="39">
        <v>0</v>
      </c>
      <c r="G8" s="39">
        <v>0.977</v>
      </c>
      <c r="H8" s="39">
        <v>0.977</v>
      </c>
      <c r="I8" s="39" t="s">
        <v>32</v>
      </c>
      <c r="J8" s="39" t="s">
        <v>33</v>
      </c>
      <c r="K8" s="47">
        <v>10</v>
      </c>
      <c r="L8" s="39">
        <v>2021</v>
      </c>
      <c r="M8" s="48" t="s">
        <v>34</v>
      </c>
      <c r="N8" s="24" t="s">
        <v>35</v>
      </c>
    </row>
    <row r="9" s="24" customFormat="1" ht="36" customHeight="1" spans="1:14">
      <c r="A9" s="38">
        <v>5</v>
      </c>
      <c r="B9" s="39" t="s">
        <v>29</v>
      </c>
      <c r="C9" s="39" t="s">
        <v>16</v>
      </c>
      <c r="D9" s="39" t="s">
        <v>30</v>
      </c>
      <c r="E9" s="39" t="s">
        <v>31</v>
      </c>
      <c r="F9" s="39">
        <v>0.977</v>
      </c>
      <c r="G9" s="39">
        <v>1.929</v>
      </c>
      <c r="H9" s="39">
        <v>0.952</v>
      </c>
      <c r="I9" s="39" t="s">
        <v>36</v>
      </c>
      <c r="J9" s="39" t="s">
        <v>37</v>
      </c>
      <c r="K9" s="47">
        <v>120</v>
      </c>
      <c r="L9" s="39">
        <v>2021</v>
      </c>
      <c r="M9" s="48" t="s">
        <v>34</v>
      </c>
      <c r="N9" s="24" t="s">
        <v>35</v>
      </c>
    </row>
    <row r="10" s="24" customFormat="1" ht="36" customHeight="1" spans="1:14">
      <c r="A10" s="38">
        <v>6</v>
      </c>
      <c r="B10" s="39" t="s">
        <v>25</v>
      </c>
      <c r="C10" s="39" t="s">
        <v>26</v>
      </c>
      <c r="D10" s="39" t="s">
        <v>27</v>
      </c>
      <c r="E10" s="39" t="s">
        <v>38</v>
      </c>
      <c r="F10" s="39">
        <v>0</v>
      </c>
      <c r="G10" s="39">
        <v>3.327</v>
      </c>
      <c r="H10" s="39">
        <v>3.327</v>
      </c>
      <c r="I10" s="39" t="s">
        <v>32</v>
      </c>
      <c r="J10" s="39" t="s">
        <v>33</v>
      </c>
      <c r="K10" s="47">
        <v>25</v>
      </c>
      <c r="L10" s="39">
        <v>2023</v>
      </c>
      <c r="M10" s="48"/>
      <c r="N10" s="24" t="s">
        <v>39</v>
      </c>
    </row>
    <row r="11" s="24" customFormat="1" ht="36" customHeight="1" spans="1:14">
      <c r="A11" s="38">
        <v>7</v>
      </c>
      <c r="B11" s="39" t="s">
        <v>40</v>
      </c>
      <c r="C11" s="39" t="s">
        <v>26</v>
      </c>
      <c r="D11" s="39" t="s">
        <v>41</v>
      </c>
      <c r="E11" s="39" t="s">
        <v>42</v>
      </c>
      <c r="F11" s="39">
        <v>0</v>
      </c>
      <c r="G11" s="39">
        <v>5.97</v>
      </c>
      <c r="H11" s="39">
        <v>5.97</v>
      </c>
      <c r="I11" s="39" t="s">
        <v>32</v>
      </c>
      <c r="J11" s="39" t="s">
        <v>33</v>
      </c>
      <c r="K11" s="47">
        <v>10</v>
      </c>
      <c r="L11" s="39">
        <v>2022</v>
      </c>
      <c r="M11" s="48"/>
      <c r="N11" s="24" t="s">
        <v>43</v>
      </c>
    </row>
    <row r="12" s="24" customFormat="1" ht="36" customHeight="1" spans="1:14">
      <c r="A12" s="38">
        <v>8</v>
      </c>
      <c r="B12" s="39" t="s">
        <v>44</v>
      </c>
      <c r="C12" s="39" t="s">
        <v>45</v>
      </c>
      <c r="D12" s="39" t="s">
        <v>46</v>
      </c>
      <c r="E12" s="39" t="s">
        <v>47</v>
      </c>
      <c r="F12" s="39">
        <v>0</v>
      </c>
      <c r="G12" s="39">
        <v>1.383</v>
      </c>
      <c r="H12" s="39">
        <v>1.383</v>
      </c>
      <c r="I12" s="39" t="s">
        <v>32</v>
      </c>
      <c r="J12" s="39" t="s">
        <v>48</v>
      </c>
      <c r="K12" s="47">
        <v>6</v>
      </c>
      <c r="L12" s="39">
        <v>2025</v>
      </c>
      <c r="M12" s="48"/>
      <c r="N12" s="24" t="s">
        <v>49</v>
      </c>
    </row>
    <row r="13" s="24" customFormat="1" ht="36" customHeight="1" spans="1:14">
      <c r="A13" s="38">
        <v>9</v>
      </c>
      <c r="B13" s="39" t="s">
        <v>50</v>
      </c>
      <c r="C13" s="39" t="s">
        <v>45</v>
      </c>
      <c r="D13" s="39" t="s">
        <v>51</v>
      </c>
      <c r="E13" s="39" t="s">
        <v>52</v>
      </c>
      <c r="F13" s="39">
        <v>0</v>
      </c>
      <c r="G13" s="39">
        <v>0.05</v>
      </c>
      <c r="H13" s="39">
        <v>0.05</v>
      </c>
      <c r="I13" s="39" t="s">
        <v>53</v>
      </c>
      <c r="J13" s="39" t="s">
        <v>54</v>
      </c>
      <c r="K13" s="47">
        <v>20</v>
      </c>
      <c r="L13" s="39">
        <v>2021</v>
      </c>
      <c r="M13" s="48"/>
      <c r="N13" s="24" t="s">
        <v>55</v>
      </c>
    </row>
    <row r="14" s="24" customFormat="1" ht="36" customHeight="1" spans="1:14">
      <c r="A14" s="38">
        <v>10</v>
      </c>
      <c r="B14" s="39" t="s">
        <v>56</v>
      </c>
      <c r="C14" s="39" t="s">
        <v>26</v>
      </c>
      <c r="D14" s="39" t="s">
        <v>57</v>
      </c>
      <c r="E14" s="39" t="s">
        <v>58</v>
      </c>
      <c r="F14" s="39">
        <v>0</v>
      </c>
      <c r="G14" s="39">
        <v>5.325</v>
      </c>
      <c r="H14" s="39">
        <v>5.325</v>
      </c>
      <c r="I14" s="39"/>
      <c r="J14" s="39" t="s">
        <v>59</v>
      </c>
      <c r="K14" s="47">
        <v>10</v>
      </c>
      <c r="L14" s="39">
        <v>2021</v>
      </c>
      <c r="M14" s="48"/>
      <c r="N14" s="24" t="s">
        <v>60</v>
      </c>
    </row>
    <row r="15" s="24" customFormat="1" ht="36" customHeight="1" spans="1:14">
      <c r="A15" s="40">
        <v>11</v>
      </c>
      <c r="B15" s="41" t="s">
        <v>61</v>
      </c>
      <c r="C15" s="41" t="s">
        <v>26</v>
      </c>
      <c r="D15" s="41" t="s">
        <v>62</v>
      </c>
      <c r="E15" s="41" t="s">
        <v>58</v>
      </c>
      <c r="F15" s="41">
        <v>0</v>
      </c>
      <c r="G15" s="41">
        <v>8.188</v>
      </c>
      <c r="H15" s="41">
        <v>8.188</v>
      </c>
      <c r="I15" s="41"/>
      <c r="J15" s="41" t="s">
        <v>59</v>
      </c>
      <c r="K15" s="49">
        <v>10</v>
      </c>
      <c r="L15" s="41">
        <v>2021</v>
      </c>
      <c r="M15" s="50"/>
      <c r="N15" s="24" t="s">
        <v>60</v>
      </c>
    </row>
    <row r="16" spans="2:4">
      <c r="B16" s="42"/>
      <c r="D16" s="43"/>
    </row>
    <row r="17" spans="2:2">
      <c r="B17" s="42"/>
    </row>
    <row r="18" spans="2:2">
      <c r="B18" s="42"/>
    </row>
    <row r="19" spans="2:2">
      <c r="B19" s="42"/>
    </row>
    <row r="20" spans="2:2">
      <c r="B20" s="42"/>
    </row>
    <row r="21" spans="2:2">
      <c r="B21" s="42"/>
    </row>
  </sheetData>
  <autoFilter ref="A3:M15">
    <extLst/>
  </autoFilter>
  <mergeCells count="3">
    <mergeCell ref="A1:B1"/>
    <mergeCell ref="A2:M2"/>
    <mergeCell ref="A4:G4"/>
  </mergeCells>
  <printOptions horizontalCentered="1"/>
  <pageMargins left="0.196527777777778" right="0.196527777777778" top="0.393055555555556" bottom="0.393055555555556" header="0.314583333333333" footer="0.314583333333333"/>
  <pageSetup paperSize="9" fitToHeight="0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0"/>
  <sheetViews>
    <sheetView workbookViewId="0">
      <selection activeCell="K19" sqref="K19:K20"/>
    </sheetView>
  </sheetViews>
  <sheetFormatPr defaultColWidth="9" defaultRowHeight="13.5"/>
  <cols>
    <col min="1" max="1" width="9.75" style="1" customWidth="1"/>
    <col min="2" max="2" width="21.125" style="1" customWidth="1"/>
    <col min="3" max="3" width="10.25" style="1" customWidth="1"/>
    <col min="4" max="5" width="10.625" style="1" customWidth="1"/>
    <col min="6" max="6" width="11.375" style="1" customWidth="1"/>
    <col min="7" max="8" width="10.625" style="1" customWidth="1"/>
    <col min="9" max="9" width="9" style="1"/>
    <col min="10" max="10" width="12" style="1" customWidth="1"/>
    <col min="11" max="11" width="21.875" style="1" customWidth="1"/>
    <col min="12" max="18" width="9" style="1"/>
    <col min="19" max="19" width="14.5" style="1" customWidth="1"/>
    <col min="20" max="20" width="12.875" style="1" customWidth="1"/>
    <col min="21" max="16381" width="9" style="1"/>
  </cols>
  <sheetData>
    <row r="1" s="1" customFormat="1" ht="20.1" customHeight="1" spans="1:1">
      <c r="A1" s="2" t="s">
        <v>63</v>
      </c>
    </row>
    <row r="2" s="1" customFormat="1" ht="42" customHeight="1" spans="1:17">
      <c r="A2" s="3" t="s">
        <v>64</v>
      </c>
      <c r="B2" s="4"/>
      <c r="C2" s="4"/>
      <c r="D2" s="4"/>
      <c r="E2" s="4"/>
      <c r="F2" s="4"/>
      <c r="G2" s="4"/>
      <c r="H2" s="4"/>
      <c r="I2" s="1" t="s">
        <v>65</v>
      </c>
      <c r="J2" s="3" t="s">
        <v>66</v>
      </c>
      <c r="K2" s="4"/>
      <c r="L2" s="4"/>
      <c r="M2" s="4"/>
      <c r="N2" s="4"/>
      <c r="O2" s="4"/>
      <c r="P2" s="4"/>
      <c r="Q2" s="4"/>
    </row>
    <row r="3" s="1" customFormat="1" ht="32.25" customHeight="1" spans="1:17">
      <c r="A3" s="5" t="s">
        <v>67</v>
      </c>
      <c r="B3" s="5" t="s">
        <v>68</v>
      </c>
      <c r="C3" s="5" t="s">
        <v>69</v>
      </c>
      <c r="D3" s="5" t="s">
        <v>70</v>
      </c>
      <c r="E3" s="5" t="s">
        <v>71</v>
      </c>
      <c r="F3" s="6" t="s">
        <v>72</v>
      </c>
      <c r="G3" s="7" t="s">
        <v>73</v>
      </c>
      <c r="H3" s="7" t="s">
        <v>74</v>
      </c>
      <c r="J3" s="5" t="s">
        <v>67</v>
      </c>
      <c r="K3" s="5" t="s">
        <v>68</v>
      </c>
      <c r="L3" s="5" t="s">
        <v>69</v>
      </c>
      <c r="M3" s="5" t="s">
        <v>70</v>
      </c>
      <c r="N3" s="5" t="s">
        <v>71</v>
      </c>
      <c r="O3" s="6" t="s">
        <v>72</v>
      </c>
      <c r="P3" s="7" t="s">
        <v>73</v>
      </c>
      <c r="Q3" s="7" t="s">
        <v>74</v>
      </c>
    </row>
    <row r="4" s="1" customFormat="1" ht="20.1" customHeight="1" spans="1:17">
      <c r="A4" s="8" t="s">
        <v>75</v>
      </c>
      <c r="B4" s="9"/>
      <c r="C4" s="9" t="s">
        <v>76</v>
      </c>
      <c r="D4" s="10" t="s">
        <v>77</v>
      </c>
      <c r="E4" s="10"/>
      <c r="F4" s="10"/>
      <c r="G4" s="10"/>
      <c r="H4" s="10"/>
      <c r="J4" s="8" t="s">
        <v>75</v>
      </c>
      <c r="K4" s="9"/>
      <c r="L4" s="9" t="s">
        <v>76</v>
      </c>
      <c r="M4" s="10" t="s">
        <v>77</v>
      </c>
      <c r="N4" s="10"/>
      <c r="O4" s="10"/>
      <c r="P4" s="10"/>
      <c r="Q4" s="10"/>
    </row>
    <row r="5" s="1" customFormat="1" ht="20.1" customHeight="1" spans="1:22">
      <c r="A5" s="11"/>
      <c r="B5" s="12"/>
      <c r="C5" s="12"/>
      <c r="D5" s="12" t="s">
        <v>78</v>
      </c>
      <c r="E5" s="12" t="s">
        <v>79</v>
      </c>
      <c r="F5" s="12" t="s">
        <v>80</v>
      </c>
      <c r="G5" s="12" t="s">
        <v>81</v>
      </c>
      <c r="H5" s="12" t="s">
        <v>82</v>
      </c>
      <c r="J5" s="11"/>
      <c r="K5" s="12"/>
      <c r="L5" s="12"/>
      <c r="M5" s="12" t="s">
        <v>78</v>
      </c>
      <c r="N5" s="12" t="s">
        <v>79</v>
      </c>
      <c r="O5" s="12" t="s">
        <v>80</v>
      </c>
      <c r="P5" s="12" t="s">
        <v>81</v>
      </c>
      <c r="Q5" s="12" t="s">
        <v>82</v>
      </c>
      <c r="S5" s="22" t="s">
        <v>83</v>
      </c>
      <c r="T5" s="22" t="s">
        <v>84</v>
      </c>
      <c r="V5" s="22" t="s">
        <v>85</v>
      </c>
    </row>
    <row r="6" s="1" customFormat="1" ht="20.1" customHeight="1" spans="1:20">
      <c r="A6" s="13" t="s">
        <v>86</v>
      </c>
      <c r="B6" s="12" t="s">
        <v>87</v>
      </c>
      <c r="C6" s="12" t="s">
        <v>88</v>
      </c>
      <c r="D6" s="14">
        <f t="shared" ref="D6:H6" si="0">D8+D10+D12+D14</f>
        <v>0</v>
      </c>
      <c r="E6" s="14">
        <f t="shared" si="0"/>
        <v>0</v>
      </c>
      <c r="F6" s="14">
        <f t="shared" si="0"/>
        <v>0</v>
      </c>
      <c r="G6" s="14">
        <f t="shared" si="0"/>
        <v>0</v>
      </c>
      <c r="H6" s="14">
        <f t="shared" si="0"/>
        <v>0</v>
      </c>
      <c r="J6" s="13" t="s">
        <v>86</v>
      </c>
      <c r="K6" s="12" t="s">
        <v>87</v>
      </c>
      <c r="L6" s="12" t="s">
        <v>88</v>
      </c>
      <c r="M6" s="14">
        <f t="shared" ref="M6:Q6" si="1">M8+M10+M12+M14</f>
        <v>0</v>
      </c>
      <c r="N6" s="14">
        <f t="shared" si="1"/>
        <v>0</v>
      </c>
      <c r="O6" s="14">
        <f t="shared" si="1"/>
        <v>0</v>
      </c>
      <c r="P6" s="14">
        <f t="shared" si="1"/>
        <v>0</v>
      </c>
      <c r="Q6" s="14">
        <f t="shared" si="1"/>
        <v>0</v>
      </c>
      <c r="R6" s="1" t="s">
        <v>89</v>
      </c>
      <c r="S6" s="22">
        <v>300.267</v>
      </c>
      <c r="T6" s="1">
        <v>43.95</v>
      </c>
    </row>
    <row r="7" s="1" customFormat="1" ht="20.1" customHeight="1" spans="1:20">
      <c r="A7" s="13"/>
      <c r="B7" s="12"/>
      <c r="C7" s="12" t="s">
        <v>90</v>
      </c>
      <c r="D7" s="14">
        <f t="shared" ref="D7:H7" si="2">D9+D11+D13+D15</f>
        <v>0</v>
      </c>
      <c r="E7" s="14">
        <f t="shared" si="2"/>
        <v>0</v>
      </c>
      <c r="F7" s="14">
        <f t="shared" si="2"/>
        <v>0</v>
      </c>
      <c r="G7" s="14">
        <f t="shared" si="2"/>
        <v>0</v>
      </c>
      <c r="H7" s="14">
        <f t="shared" si="2"/>
        <v>0</v>
      </c>
      <c r="J7" s="13"/>
      <c r="K7" s="12"/>
      <c r="L7" s="12" t="s">
        <v>90</v>
      </c>
      <c r="M7" s="14">
        <f t="shared" ref="M7:Q7" si="3">M9+M11+M13+M15</f>
        <v>0</v>
      </c>
      <c r="N7" s="14">
        <f t="shared" si="3"/>
        <v>0</v>
      </c>
      <c r="O7" s="14">
        <f t="shared" si="3"/>
        <v>0</v>
      </c>
      <c r="P7" s="14">
        <f t="shared" si="3"/>
        <v>0</v>
      </c>
      <c r="Q7" s="14">
        <f t="shared" si="3"/>
        <v>0</v>
      </c>
      <c r="R7" s="1" t="s">
        <v>91</v>
      </c>
      <c r="S7" s="22">
        <v>536.711</v>
      </c>
      <c r="T7" s="1">
        <v>78.573</v>
      </c>
    </row>
    <row r="8" s="1" customFormat="1" ht="26.1" customHeight="1" spans="1:20">
      <c r="A8" s="13"/>
      <c r="B8" s="10" t="s">
        <v>92</v>
      </c>
      <c r="C8" s="12" t="s">
        <v>88</v>
      </c>
      <c r="D8" s="12"/>
      <c r="E8" s="12"/>
      <c r="F8" s="12"/>
      <c r="G8" s="12"/>
      <c r="H8" s="12"/>
      <c r="J8" s="13"/>
      <c r="K8" s="10" t="s">
        <v>92</v>
      </c>
      <c r="L8" s="12" t="s">
        <v>88</v>
      </c>
      <c r="M8" s="12"/>
      <c r="N8" s="12"/>
      <c r="O8" s="12"/>
      <c r="P8" s="12"/>
      <c r="Q8" s="12"/>
      <c r="R8" s="1" t="s">
        <v>80</v>
      </c>
      <c r="S8" s="22">
        <v>101.084</v>
      </c>
      <c r="T8" s="1">
        <v>86</v>
      </c>
    </row>
    <row r="9" s="1" customFormat="1" ht="24.95" customHeight="1" spans="1:20">
      <c r="A9" s="13"/>
      <c r="B9" s="10"/>
      <c r="C9" s="12" t="s">
        <v>90</v>
      </c>
      <c r="D9" s="12"/>
      <c r="E9" s="12"/>
      <c r="F9" s="12"/>
      <c r="G9" s="12"/>
      <c r="H9" s="12"/>
      <c r="J9" s="13"/>
      <c r="K9" s="10"/>
      <c r="L9" s="12" t="s">
        <v>90</v>
      </c>
      <c r="M9" s="12"/>
      <c r="N9" s="12"/>
      <c r="O9" s="12"/>
      <c r="P9" s="12"/>
      <c r="Q9" s="12"/>
      <c r="R9" s="1" t="s">
        <v>81</v>
      </c>
      <c r="S9" s="22">
        <v>136.085</v>
      </c>
      <c r="T9" s="1">
        <v>247</v>
      </c>
    </row>
    <row r="10" s="1" customFormat="1" ht="18.95" customHeight="1" spans="1:20">
      <c r="A10" s="13"/>
      <c r="B10" s="10" t="s">
        <v>93</v>
      </c>
      <c r="C10" s="12" t="s">
        <v>88</v>
      </c>
      <c r="D10" s="12"/>
      <c r="E10" s="12"/>
      <c r="F10" s="12"/>
      <c r="G10" s="12"/>
      <c r="H10" s="12"/>
      <c r="J10" s="13"/>
      <c r="K10" s="10" t="s">
        <v>93</v>
      </c>
      <c r="L10" s="12" t="s">
        <v>88</v>
      </c>
      <c r="M10" s="12"/>
      <c r="N10" s="12"/>
      <c r="O10" s="12"/>
      <c r="P10" s="12"/>
      <c r="Q10" s="12"/>
      <c r="R10" s="1" t="s">
        <v>82</v>
      </c>
      <c r="S10" s="22">
        <v>34</v>
      </c>
      <c r="T10" s="1">
        <v>190</v>
      </c>
    </row>
    <row r="11" s="1" customFormat="1" ht="20.1" customHeight="1" spans="1:20">
      <c r="A11" s="13"/>
      <c r="B11" s="10"/>
      <c r="C11" s="12" t="s">
        <v>90</v>
      </c>
      <c r="D11" s="12"/>
      <c r="E11" s="12"/>
      <c r="F11" s="12"/>
      <c r="G11" s="12"/>
      <c r="H11" s="12"/>
      <c r="J11" s="13"/>
      <c r="K11" s="10"/>
      <c r="L11" s="12" t="s">
        <v>90</v>
      </c>
      <c r="M11" s="12"/>
      <c r="N11" s="12"/>
      <c r="O11" s="12"/>
      <c r="P11" s="12"/>
      <c r="Q11" s="12"/>
      <c r="R11" s="1" t="s">
        <v>14</v>
      </c>
      <c r="S11" s="1">
        <f>SUM(S6:S10)</f>
        <v>1108.147</v>
      </c>
      <c r="T11" s="1">
        <f>SUM(T6:T10)</f>
        <v>645.523</v>
      </c>
    </row>
    <row r="12" s="1" customFormat="1" ht="23.1" customHeight="1" spans="1:17">
      <c r="A12" s="13"/>
      <c r="B12" s="10" t="s">
        <v>94</v>
      </c>
      <c r="C12" s="12" t="s">
        <v>88</v>
      </c>
      <c r="D12" s="12"/>
      <c r="E12" s="12"/>
      <c r="F12" s="12"/>
      <c r="G12" s="12"/>
      <c r="H12" s="12"/>
      <c r="J12" s="13"/>
      <c r="K12" s="10" t="s">
        <v>94</v>
      </c>
      <c r="L12" s="12" t="s">
        <v>88</v>
      </c>
      <c r="M12" s="12"/>
      <c r="N12" s="12"/>
      <c r="O12" s="12"/>
      <c r="P12" s="12"/>
      <c r="Q12" s="12"/>
    </row>
    <row r="13" s="1" customFormat="1" ht="23.1" customHeight="1" spans="1:17">
      <c r="A13" s="13"/>
      <c r="B13" s="10"/>
      <c r="C13" s="12" t="s">
        <v>90</v>
      </c>
      <c r="D13" s="12"/>
      <c r="E13" s="12"/>
      <c r="F13" s="12"/>
      <c r="G13" s="12"/>
      <c r="H13" s="12"/>
      <c r="J13" s="13"/>
      <c r="K13" s="10"/>
      <c r="L13" s="12" t="s">
        <v>90</v>
      </c>
      <c r="M13" s="12"/>
      <c r="N13" s="12"/>
      <c r="O13" s="12"/>
      <c r="P13" s="12"/>
      <c r="Q13" s="12"/>
    </row>
    <row r="14" s="1" customFormat="1" ht="20.1" customHeight="1" spans="1:17">
      <c r="A14" s="13"/>
      <c r="B14" s="12" t="s">
        <v>95</v>
      </c>
      <c r="C14" s="12" t="s">
        <v>96</v>
      </c>
      <c r="D14" s="12"/>
      <c r="E14" s="12"/>
      <c r="F14" s="12"/>
      <c r="G14" s="12"/>
      <c r="H14" s="12"/>
      <c r="J14" s="13"/>
      <c r="K14" s="12" t="s">
        <v>95</v>
      </c>
      <c r="L14" s="12" t="s">
        <v>96</v>
      </c>
      <c r="M14" s="12"/>
      <c r="N14" s="12"/>
      <c r="O14" s="12"/>
      <c r="P14" s="12"/>
      <c r="Q14" s="12"/>
    </row>
    <row r="15" s="1" customFormat="1" ht="20.1" customHeight="1" spans="1:17">
      <c r="A15" s="13"/>
      <c r="B15" s="12"/>
      <c r="C15" s="12" t="s">
        <v>90</v>
      </c>
      <c r="D15" s="12"/>
      <c r="E15" s="12"/>
      <c r="F15" s="12"/>
      <c r="G15" s="12"/>
      <c r="H15" s="12"/>
      <c r="J15" s="13"/>
      <c r="K15" s="12"/>
      <c r="L15" s="12" t="s">
        <v>90</v>
      </c>
      <c r="M15" s="12"/>
      <c r="N15" s="12"/>
      <c r="O15" s="12"/>
      <c r="P15" s="12"/>
      <c r="Q15" s="12"/>
    </row>
    <row r="16" s="1" customFormat="1" ht="27.95" customHeight="1" spans="1:17">
      <c r="A16" s="15" t="s">
        <v>97</v>
      </c>
      <c r="B16" s="16" t="s">
        <v>87</v>
      </c>
      <c r="C16" s="16" t="s">
        <v>98</v>
      </c>
      <c r="D16" s="17">
        <f t="shared" ref="D16:H16" si="4">D17+D18+D20+D21+D22</f>
        <v>43.95</v>
      </c>
      <c r="E16" s="17">
        <f t="shared" si="4"/>
        <v>78.573</v>
      </c>
      <c r="F16" s="17">
        <f t="shared" si="4"/>
        <v>86</v>
      </c>
      <c r="G16" s="17">
        <f t="shared" si="4"/>
        <v>247</v>
      </c>
      <c r="H16" s="17">
        <f t="shared" si="4"/>
        <v>190</v>
      </c>
      <c r="J16" s="15" t="s">
        <v>97</v>
      </c>
      <c r="K16" s="16" t="s">
        <v>87</v>
      </c>
      <c r="L16" s="16" t="s">
        <v>98</v>
      </c>
      <c r="M16" s="17">
        <f t="shared" ref="M16:Q16" si="5">M17+M18+M20+M21+M22</f>
        <v>300.267</v>
      </c>
      <c r="N16" s="17">
        <f t="shared" si="5"/>
        <v>536.711</v>
      </c>
      <c r="O16" s="17">
        <f t="shared" si="5"/>
        <v>101.084</v>
      </c>
      <c r="P16" s="17">
        <f t="shared" si="5"/>
        <v>136.085</v>
      </c>
      <c r="Q16" s="17">
        <f t="shared" si="5"/>
        <v>34</v>
      </c>
    </row>
    <row r="17" s="1" customFormat="1" ht="27" customHeight="1" spans="1:17">
      <c r="A17" s="15"/>
      <c r="B17" s="18" t="s">
        <v>99</v>
      </c>
      <c r="C17" s="16" t="s">
        <v>98</v>
      </c>
      <c r="D17" s="16">
        <v>6</v>
      </c>
      <c r="E17" s="16">
        <v>36.964</v>
      </c>
      <c r="F17" s="16">
        <v>66</v>
      </c>
      <c r="G17" s="16">
        <v>197</v>
      </c>
      <c r="H17" s="12">
        <v>10</v>
      </c>
      <c r="J17" s="15"/>
      <c r="K17" s="18" t="s">
        <v>99</v>
      </c>
      <c r="L17" s="16" t="s">
        <v>98</v>
      </c>
      <c r="M17" s="16"/>
      <c r="N17" s="16"/>
      <c r="O17" s="16">
        <f>25.583+24.682+7.487+37.832+5.5</f>
        <v>101.084</v>
      </c>
      <c r="P17" s="16">
        <f>23.032+26.137+3.732+25.684+57.5</f>
        <v>136.085</v>
      </c>
      <c r="Q17" s="12">
        <f>1.433+15.799+6</f>
        <v>23.232</v>
      </c>
    </row>
    <row r="18" s="1" customFormat="1" ht="35.1" customHeight="1" spans="1:17">
      <c r="A18" s="15"/>
      <c r="B18" s="18" t="s">
        <v>100</v>
      </c>
      <c r="C18" s="16" t="s">
        <v>98</v>
      </c>
      <c r="D18" s="16">
        <v>8.8</v>
      </c>
      <c r="E18" s="16">
        <v>15.94</v>
      </c>
      <c r="F18" s="12"/>
      <c r="G18" s="12"/>
      <c r="H18" s="12"/>
      <c r="I18" s="21"/>
      <c r="J18" s="15"/>
      <c r="K18" s="18" t="s">
        <v>100</v>
      </c>
      <c r="L18" s="16" t="s">
        <v>98</v>
      </c>
      <c r="M18" s="16">
        <v>299.679</v>
      </c>
      <c r="N18" s="16">
        <f>214.968+187.245+16.448+60.7</f>
        <v>479.361</v>
      </c>
      <c r="O18" s="12"/>
      <c r="P18" s="12"/>
      <c r="Q18" s="12"/>
    </row>
    <row r="19" s="1" customFormat="1" ht="23.1" customHeight="1" spans="1:17">
      <c r="A19" s="15"/>
      <c r="B19" s="18" t="s">
        <v>101</v>
      </c>
      <c r="C19" s="16" t="s">
        <v>102</v>
      </c>
      <c r="D19" s="16">
        <v>12</v>
      </c>
      <c r="E19" s="16">
        <v>17</v>
      </c>
      <c r="F19" s="12"/>
      <c r="G19" s="12"/>
      <c r="H19" s="12"/>
      <c r="I19" s="21"/>
      <c r="J19" s="15"/>
      <c r="K19" s="18" t="s">
        <v>101</v>
      </c>
      <c r="L19" s="16" t="s">
        <v>102</v>
      </c>
      <c r="M19" s="16">
        <v>2</v>
      </c>
      <c r="N19" s="16">
        <v>4</v>
      </c>
      <c r="O19" s="12"/>
      <c r="P19" s="12"/>
      <c r="Q19" s="12"/>
    </row>
    <row r="20" s="1" customFormat="1" ht="24" customHeight="1" spans="1:17">
      <c r="A20" s="15"/>
      <c r="B20" s="18"/>
      <c r="C20" s="16" t="s">
        <v>98</v>
      </c>
      <c r="D20" s="16">
        <v>26.08</v>
      </c>
      <c r="E20" s="16">
        <v>8.75</v>
      </c>
      <c r="F20" s="12"/>
      <c r="G20" s="12"/>
      <c r="H20" s="12"/>
      <c r="I20" s="21"/>
      <c r="J20" s="15"/>
      <c r="K20" s="18"/>
      <c r="L20" s="16" t="s">
        <v>98</v>
      </c>
      <c r="M20" s="16">
        <f>0.388+0.2</f>
        <v>0.588</v>
      </c>
      <c r="N20" s="16">
        <v>57.35</v>
      </c>
      <c r="O20" s="12"/>
      <c r="P20" s="12"/>
      <c r="Q20" s="12"/>
    </row>
    <row r="21" s="1" customFormat="1" ht="33" customHeight="1" spans="1:17">
      <c r="A21" s="15"/>
      <c r="B21" s="18" t="s">
        <v>103</v>
      </c>
      <c r="C21" s="16" t="s">
        <v>98</v>
      </c>
      <c r="D21" s="16">
        <v>3.07</v>
      </c>
      <c r="E21" s="16">
        <v>16.919</v>
      </c>
      <c r="F21" s="16"/>
      <c r="G21" s="16"/>
      <c r="H21" s="12"/>
      <c r="I21" s="21"/>
      <c r="J21" s="15"/>
      <c r="K21" s="18" t="s">
        <v>103</v>
      </c>
      <c r="L21" s="16" t="s">
        <v>98</v>
      </c>
      <c r="M21" s="16"/>
      <c r="N21" s="16"/>
      <c r="O21" s="16"/>
      <c r="P21" s="16"/>
      <c r="Q21" s="12"/>
    </row>
    <row r="22" s="1" customFormat="1" ht="32.25" customHeight="1" spans="1:17">
      <c r="A22" s="15"/>
      <c r="B22" s="18" t="s">
        <v>104</v>
      </c>
      <c r="C22" s="16" t="s">
        <v>98</v>
      </c>
      <c r="D22" s="12"/>
      <c r="E22" s="12"/>
      <c r="F22" s="12">
        <v>20</v>
      </c>
      <c r="G22" s="12">
        <v>50</v>
      </c>
      <c r="H22" s="16">
        <v>180</v>
      </c>
      <c r="J22" s="15"/>
      <c r="K22" s="18" t="s">
        <v>104</v>
      </c>
      <c r="L22" s="16" t="s">
        <v>98</v>
      </c>
      <c r="M22" s="12"/>
      <c r="N22" s="12"/>
      <c r="O22" s="12"/>
      <c r="P22" s="12"/>
      <c r="Q22" s="16">
        <v>10.768</v>
      </c>
    </row>
    <row r="23" s="1" customFormat="1" ht="27.95" customHeight="1" spans="1:17">
      <c r="A23" s="19" t="s">
        <v>105</v>
      </c>
      <c r="B23" s="20"/>
      <c r="C23" s="20" t="s">
        <v>98</v>
      </c>
      <c r="D23" s="12">
        <v>16.05</v>
      </c>
      <c r="E23" s="12">
        <v>12.6</v>
      </c>
      <c r="F23" s="12">
        <v>30</v>
      </c>
      <c r="G23" s="12">
        <v>60</v>
      </c>
      <c r="H23" s="12">
        <v>80</v>
      </c>
      <c r="J23" s="19" t="s">
        <v>105</v>
      </c>
      <c r="K23" s="20"/>
      <c r="L23" s="20" t="s">
        <v>98</v>
      </c>
      <c r="M23" s="12"/>
      <c r="N23" s="12"/>
      <c r="O23" s="12"/>
      <c r="P23" s="12"/>
      <c r="Q23" s="12"/>
    </row>
    <row r="24" s="1" customFormat="1" ht="20.1" customHeight="1"/>
    <row r="25" s="1" customFormat="1" ht="20.1" customHeight="1"/>
    <row r="26" s="1" customFormat="1" ht="20.1" customHeight="1"/>
    <row r="27" s="1" customFormat="1" ht="20.1" customHeight="1"/>
    <row r="28" s="1" customFormat="1" ht="20.1" customHeight="1"/>
    <row r="29" s="1" customFormat="1" ht="20.1" customHeight="1"/>
    <row r="30" s="1" customFormat="1" ht="20.1" customHeight="1"/>
  </sheetData>
  <mergeCells count="26">
    <mergeCell ref="A2:H2"/>
    <mergeCell ref="J2:Q2"/>
    <mergeCell ref="D4:H4"/>
    <mergeCell ref="M4:Q4"/>
    <mergeCell ref="A23:B23"/>
    <mergeCell ref="J23:K23"/>
    <mergeCell ref="A6:A15"/>
    <mergeCell ref="A16:A22"/>
    <mergeCell ref="B6:B7"/>
    <mergeCell ref="B8:B9"/>
    <mergeCell ref="B10:B11"/>
    <mergeCell ref="B12:B13"/>
    <mergeCell ref="B14:B15"/>
    <mergeCell ref="B19:B20"/>
    <mergeCell ref="C4:C5"/>
    <mergeCell ref="J6:J15"/>
    <mergeCell ref="J16:J22"/>
    <mergeCell ref="K6:K7"/>
    <mergeCell ref="K8:K9"/>
    <mergeCell ref="K10:K11"/>
    <mergeCell ref="K12:K13"/>
    <mergeCell ref="K14:K15"/>
    <mergeCell ref="K19:K20"/>
    <mergeCell ref="L4:L5"/>
    <mergeCell ref="A4:B5"/>
    <mergeCell ref="J4:K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两次对比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海成</cp:lastModifiedBy>
  <dcterms:created xsi:type="dcterms:W3CDTF">2006-09-16T00:00:00Z</dcterms:created>
  <dcterms:modified xsi:type="dcterms:W3CDTF">2021-08-11T06:42:03Z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KSOReadingLayout">
    <vt:bool>true</vt:bool>
  </property>
</Properties>
</file>