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2465"/>
  </bookViews>
  <sheets>
    <sheet name="Sheet1" sheetId="1" r:id="rId1"/>
    <sheet name="Sheet2" sheetId="2" r:id="rId2"/>
  </sheets>
  <definedNames>
    <definedName name="_xlnm._FilterDatabase" localSheetId="0" hidden="1">Sheet1!$A$8:$W$245</definedName>
    <definedName name="_xlnm._FilterDatabase" localSheetId="1" hidden="1">Sheet2!$A$1:$R$69</definedName>
    <definedName name="_xlnm.Print_Titles" localSheetId="0">Sheet1!$4:$7</definedName>
    <definedName name="_xlnm.Print_Area" localSheetId="0">Sheet1!$A$1:$V$245</definedName>
  </definedNames>
  <calcPr calcId="144525"/>
</workbook>
</file>

<file path=xl/sharedStrings.xml><?xml version="1.0" encoding="utf-8"?>
<sst xmlns="http://schemas.openxmlformats.org/spreadsheetml/2006/main" count="1853" uniqueCount="696">
  <si>
    <t>附件1</t>
  </si>
  <si>
    <t>台山市农村公路“十四五”规划公路单改双、四升三建设项目表</t>
  </si>
  <si>
    <t>序号</t>
  </si>
  <si>
    <t>路线编码</t>
  </si>
  <si>
    <t>路线名称</t>
  </si>
  <si>
    <t>按技术等级分（公里）</t>
  </si>
  <si>
    <t>通建制村公路单改双项目属性</t>
  </si>
  <si>
    <t>改造路段</t>
  </si>
  <si>
    <t>县道网编号情况</t>
  </si>
  <si>
    <t>建设标准</t>
  </si>
  <si>
    <t>总投资
（万元）</t>
  </si>
  <si>
    <t>建设年限</t>
  </si>
  <si>
    <t>项目属性（1：通建制村单改双；2：通高速公路四升三；3：通国道单改双；4:通省道单改双；5：县道四升三）</t>
  </si>
  <si>
    <t>备注</t>
  </si>
  <si>
    <t>等级公路</t>
  </si>
  <si>
    <t>合计</t>
  </si>
  <si>
    <t>一级</t>
  </si>
  <si>
    <t>二级</t>
  </si>
  <si>
    <t>三级</t>
  </si>
  <si>
    <t>四级</t>
  </si>
  <si>
    <t>建制村编码</t>
  </si>
  <si>
    <t>建制村名字</t>
  </si>
  <si>
    <t>建制村人口</t>
  </si>
  <si>
    <t>是否超2500人或通两条建制村</t>
  </si>
  <si>
    <t>起点桩号</t>
  </si>
  <si>
    <t>止点桩号</t>
  </si>
  <si>
    <t>建设里程</t>
  </si>
  <si>
    <t>是否升为县道</t>
  </si>
  <si>
    <t>县道编号</t>
  </si>
  <si>
    <t>小计</t>
  </si>
  <si>
    <t>Y302440781</t>
  </si>
  <si>
    <t>望楼岗--长江</t>
  </si>
  <si>
    <t>440781105215</t>
  </si>
  <si>
    <t>下屯村委会</t>
  </si>
  <si>
    <t>是</t>
  </si>
  <si>
    <t>X536</t>
  </si>
  <si>
    <t>四升三</t>
  </si>
  <si>
    <t>2021-2025</t>
  </si>
  <si>
    <t>Y304440781</t>
  </si>
  <si>
    <t>白沙--朗溪</t>
  </si>
  <si>
    <t>440781105223</t>
  </si>
  <si>
    <t>朗溪村委会</t>
  </si>
  <si>
    <t>Y310440781</t>
  </si>
  <si>
    <t>黄茅头--大澳</t>
  </si>
  <si>
    <t>440781120203</t>
  </si>
  <si>
    <t>大洲村委会</t>
  </si>
  <si>
    <t>X816</t>
  </si>
  <si>
    <t>Y313440781</t>
  </si>
  <si>
    <t>略尾--芙湾码头</t>
  </si>
  <si>
    <t>440781120214</t>
  </si>
  <si>
    <t>芙湾村委会</t>
  </si>
  <si>
    <t>单改双</t>
  </si>
  <si>
    <t>2026-2035</t>
  </si>
  <si>
    <t>Y315440781</t>
  </si>
  <si>
    <t>罗谷迳--小江</t>
  </si>
  <si>
    <t>440781115231</t>
  </si>
  <si>
    <t>联和村委会</t>
  </si>
  <si>
    <t>X540X539</t>
  </si>
  <si>
    <t>Y317440781</t>
  </si>
  <si>
    <t>海宴--石美</t>
  </si>
  <si>
    <t>440781113214</t>
  </si>
  <si>
    <t>石美村委会</t>
  </si>
  <si>
    <t>连接S32</t>
  </si>
  <si>
    <t>Y318440781</t>
  </si>
  <si>
    <t>海宴--三安</t>
  </si>
  <si>
    <t>连接G228</t>
  </si>
  <si>
    <t>Y319440781</t>
  </si>
  <si>
    <t>红花--太平电站</t>
  </si>
  <si>
    <t>X805</t>
  </si>
  <si>
    <t>Y320440781</t>
  </si>
  <si>
    <t>沙口--五联</t>
  </si>
  <si>
    <t>Y322440781</t>
  </si>
  <si>
    <t>岭背--小江</t>
  </si>
  <si>
    <t>440781115223</t>
  </si>
  <si>
    <t>小江村委会</t>
  </si>
  <si>
    <t>X813X540</t>
  </si>
  <si>
    <t>Y325440781</t>
  </si>
  <si>
    <t>横山--冲泮</t>
  </si>
  <si>
    <t>440781105227</t>
  </si>
  <si>
    <t>冲泮村委会</t>
  </si>
  <si>
    <t>Y326440781</t>
  </si>
  <si>
    <t>三八中学--环塘</t>
  </si>
  <si>
    <t>440781105231</t>
  </si>
  <si>
    <t>塘洞村委会</t>
  </si>
  <si>
    <t>X803</t>
  </si>
  <si>
    <t>Y332440781</t>
  </si>
  <si>
    <t>三洞--高龙</t>
  </si>
  <si>
    <t>440781111237</t>
  </si>
  <si>
    <t>寻皇村委会</t>
  </si>
  <si>
    <t>X541</t>
  </si>
  <si>
    <t>Y333440781</t>
  </si>
  <si>
    <t>叉路口--山背</t>
  </si>
  <si>
    <t>连接G240</t>
  </si>
  <si>
    <t>Y335440781</t>
  </si>
  <si>
    <t>甫草--海龙湾</t>
  </si>
  <si>
    <t>Y339440781</t>
  </si>
  <si>
    <t>沙栏--洞安</t>
  </si>
  <si>
    <t>Y340440781</t>
  </si>
  <si>
    <t>木材厂--奇坛</t>
  </si>
  <si>
    <t>连接G228、G240</t>
  </si>
  <si>
    <t>Y342440781</t>
  </si>
  <si>
    <t>百寿亭--望头</t>
  </si>
  <si>
    <t>440781113221</t>
  </si>
  <si>
    <t>望头村委会，春场村委会</t>
  </si>
  <si>
    <t>Y344440781</t>
  </si>
  <si>
    <t>海宴--碌古</t>
  </si>
  <si>
    <t>440781113216</t>
  </si>
  <si>
    <t>那陵村委会，澳村村委会</t>
  </si>
  <si>
    <t>X804</t>
  </si>
  <si>
    <t>Y349440781</t>
  </si>
  <si>
    <t>六福--杨梅</t>
  </si>
  <si>
    <t>440781110211</t>
  </si>
  <si>
    <t>冲金村委会，田头村委会</t>
  </si>
  <si>
    <t>0，4.178，9.695</t>
  </si>
  <si>
    <t>3.583，5.784，10.605</t>
  </si>
  <si>
    <t>X812</t>
  </si>
  <si>
    <t>Y354440781</t>
  </si>
  <si>
    <t>支路口--庙边</t>
  </si>
  <si>
    <t>440781111225</t>
  </si>
  <si>
    <t>西泽村委会</t>
  </si>
  <si>
    <t>X806</t>
  </si>
  <si>
    <t>Y358440781</t>
  </si>
  <si>
    <t>那泰--连湖</t>
  </si>
  <si>
    <t>440781111217</t>
  </si>
  <si>
    <t>莲湖村委会</t>
  </si>
  <si>
    <t>Y361440781</t>
  </si>
  <si>
    <t>四九--选矿场</t>
  </si>
  <si>
    <t>440781103205</t>
  </si>
  <si>
    <t>坂潭村委会</t>
  </si>
  <si>
    <t>X815</t>
  </si>
  <si>
    <t>Y362440781</t>
  </si>
  <si>
    <t>四九--秋鱼角</t>
  </si>
  <si>
    <t>440781103207</t>
  </si>
  <si>
    <t>南村村委会</t>
  </si>
  <si>
    <t>Y366440781</t>
  </si>
  <si>
    <t>大元里-响水潭</t>
  </si>
  <si>
    <t>440781107211</t>
  </si>
  <si>
    <t>朝中村委会，官窦村委会</t>
  </si>
  <si>
    <t>已通达</t>
  </si>
  <si>
    <t>Y370440781</t>
  </si>
  <si>
    <t>爱国亭--中礼</t>
  </si>
  <si>
    <t>440781108205</t>
  </si>
  <si>
    <t>中礼村委会</t>
  </si>
  <si>
    <t>Y377440781</t>
  </si>
  <si>
    <t>水步--甘边</t>
  </si>
  <si>
    <t>440781102208</t>
  </si>
  <si>
    <t>甘边村委会，灌田村委会</t>
  </si>
  <si>
    <t>X808</t>
  </si>
  <si>
    <t>Y386440781</t>
  </si>
  <si>
    <t>桥林--白石</t>
  </si>
  <si>
    <t>440781001210</t>
  </si>
  <si>
    <t>长岭村委会</t>
  </si>
  <si>
    <t>Y388440781</t>
  </si>
  <si>
    <t>水南--朱洞</t>
  </si>
  <si>
    <t>440781001219</t>
  </si>
  <si>
    <t>朱洞村委会</t>
  </si>
  <si>
    <t>X809</t>
  </si>
  <si>
    <t>1.766公里升县道</t>
  </si>
  <si>
    <t>Y392440781</t>
  </si>
  <si>
    <t>大江--平迳</t>
  </si>
  <si>
    <t>440781101215</t>
  </si>
  <si>
    <t>里坳村委会</t>
  </si>
  <si>
    <t>X801X807</t>
  </si>
  <si>
    <t>连接S49</t>
  </si>
  <si>
    <t>Y393440781</t>
  </si>
  <si>
    <t>大江--岐岭</t>
  </si>
  <si>
    <t>440781101216</t>
  </si>
  <si>
    <t>歧岭村委会</t>
  </si>
  <si>
    <t>Y395440781</t>
  </si>
  <si>
    <t>大江--陈边</t>
  </si>
  <si>
    <t>440781101217</t>
  </si>
  <si>
    <t>陈边村委会</t>
  </si>
  <si>
    <t>Y399440781</t>
  </si>
  <si>
    <t>渡头--五星</t>
  </si>
  <si>
    <t>440781101203</t>
  </si>
  <si>
    <t>大巷村委会，五星村委会</t>
  </si>
  <si>
    <t>Y401440781</t>
  </si>
  <si>
    <t>水步-扫管塘水库</t>
  </si>
  <si>
    <t>440781102221</t>
  </si>
  <si>
    <t>井岗村委会，茅莲村委会</t>
  </si>
  <si>
    <t>Y402440781</t>
  </si>
  <si>
    <t>水步--罗边</t>
  </si>
  <si>
    <t>440781102224</t>
  </si>
  <si>
    <t>罗边村委会</t>
  </si>
  <si>
    <t>0.64,3.528</t>
  </si>
  <si>
    <t>1.892,4.401</t>
  </si>
  <si>
    <t>Y404440781</t>
  </si>
  <si>
    <t>桥兴--新塘</t>
  </si>
  <si>
    <t>440781102219</t>
  </si>
  <si>
    <t>新塘村委会，天狮坡村委会</t>
  </si>
  <si>
    <t>X801</t>
  </si>
  <si>
    <t>Y405440781</t>
  </si>
  <si>
    <t>水洋--家寮</t>
  </si>
  <si>
    <t>440781120212</t>
  </si>
  <si>
    <t>家槟村委会</t>
  </si>
  <si>
    <t>Y407440781</t>
  </si>
  <si>
    <t>林场--茅湾</t>
  </si>
  <si>
    <t>440781120216</t>
  </si>
  <si>
    <t>茅湾村委会，川东村委会</t>
  </si>
  <si>
    <t>X814</t>
  </si>
  <si>
    <t>Y408440781</t>
  </si>
  <si>
    <t>水南--水西</t>
  </si>
  <si>
    <t>440781001220</t>
  </si>
  <si>
    <t>平岗村委会，岭背村委会</t>
  </si>
  <si>
    <t>Y410440781</t>
  </si>
  <si>
    <t>老婆山--牛山</t>
  </si>
  <si>
    <t>X810</t>
  </si>
  <si>
    <t>Y412440781</t>
  </si>
  <si>
    <t>风村--高朗</t>
  </si>
  <si>
    <t>Y413440781</t>
  </si>
  <si>
    <t>鱼地--升塘</t>
  </si>
  <si>
    <t>440781114210</t>
  </si>
  <si>
    <t>白沙村委会</t>
  </si>
  <si>
    <t>连接G228、S32</t>
  </si>
  <si>
    <t>Y421440781</t>
  </si>
  <si>
    <t>长沙湾--海军码头</t>
  </si>
  <si>
    <t>Y432440781</t>
  </si>
  <si>
    <t>西界尾--北湾</t>
  </si>
  <si>
    <t>Y436440781</t>
  </si>
  <si>
    <t>沙栏--岐海</t>
  </si>
  <si>
    <t>Y446440781</t>
  </si>
  <si>
    <t>浮石--正坑</t>
  </si>
  <si>
    <t>Y447440781</t>
  </si>
  <si>
    <t>安南--地罗</t>
  </si>
  <si>
    <t>440781108214</t>
  </si>
  <si>
    <t>安南村委会</t>
  </si>
  <si>
    <t>X811</t>
  </si>
  <si>
    <t>Y450440781</t>
  </si>
  <si>
    <t>沙岗--鲤鱼坑</t>
  </si>
  <si>
    <t>Y473440781</t>
  </si>
  <si>
    <t>冲蒌-移民村</t>
  </si>
  <si>
    <t>440781107213</t>
  </si>
  <si>
    <t>新屋村委会</t>
  </si>
  <si>
    <t>Y476440781</t>
  </si>
  <si>
    <t>台城-岭背</t>
  </si>
  <si>
    <t>440781001231</t>
  </si>
  <si>
    <t>桂水村委会</t>
  </si>
  <si>
    <t>X809X809</t>
  </si>
  <si>
    <t>Y478440781</t>
  </si>
  <si>
    <t>芙湾-荔枝湾</t>
  </si>
  <si>
    <t>440781120210</t>
  </si>
  <si>
    <t>川西村委会</t>
  </si>
  <si>
    <t>Y479440781</t>
  </si>
  <si>
    <t>五十-石古村</t>
  </si>
  <si>
    <t>440781103217</t>
  </si>
  <si>
    <t>玄潭村委会，东冠村委会</t>
  </si>
  <si>
    <t>X801X815</t>
  </si>
  <si>
    <t>Y480440781</t>
  </si>
  <si>
    <t>那域-中城</t>
  </si>
  <si>
    <t>440781117213</t>
  </si>
  <si>
    <t>石蕉村委会</t>
  </si>
  <si>
    <t>Y481440781</t>
  </si>
  <si>
    <t>聚丰-张边</t>
  </si>
  <si>
    <t>440781103220</t>
  </si>
  <si>
    <t>大东村委会</t>
  </si>
  <si>
    <t>Y486440781</t>
  </si>
  <si>
    <t>小深线-獭山村</t>
  </si>
  <si>
    <t>440781115217</t>
  </si>
  <si>
    <t>獭山村委会</t>
  </si>
  <si>
    <t>Y487440781</t>
  </si>
  <si>
    <t>牛尾山-龙和</t>
  </si>
  <si>
    <t>440781109214</t>
  </si>
  <si>
    <t>龙和村委会</t>
  </si>
  <si>
    <t>Y492440781</t>
  </si>
  <si>
    <t>龙塘-密冲</t>
  </si>
  <si>
    <t>440781102225</t>
  </si>
  <si>
    <t>密冲村委会</t>
  </si>
  <si>
    <t>Y494440781</t>
  </si>
  <si>
    <t>南和-福田</t>
  </si>
  <si>
    <t>440781107220</t>
  </si>
  <si>
    <t>三和村委会</t>
  </si>
  <si>
    <t>Y495440781</t>
  </si>
  <si>
    <t>水西线-罗洞线</t>
  </si>
  <si>
    <t>440781001222</t>
  </si>
  <si>
    <t>罗洞村委会</t>
  </si>
  <si>
    <t>Y496440781</t>
  </si>
  <si>
    <t>那章-东山</t>
  </si>
  <si>
    <t>Y497440781</t>
  </si>
  <si>
    <t>台蚬线-潮阳</t>
  </si>
  <si>
    <t>440781105213</t>
  </si>
  <si>
    <t>江头村委会</t>
  </si>
  <si>
    <t>Y500440781</t>
  </si>
  <si>
    <t>沙栏-东安村</t>
  </si>
  <si>
    <t>440781113235</t>
  </si>
  <si>
    <t>洞安村委会</t>
  </si>
  <si>
    <t>Y512440781</t>
  </si>
  <si>
    <t>沙冲村-潮波村</t>
  </si>
  <si>
    <t>440781101202</t>
  </si>
  <si>
    <t>沙冲村委会</t>
  </si>
  <si>
    <t>Y523440781</t>
  </si>
  <si>
    <t>小江-深井</t>
  </si>
  <si>
    <t>440781115219</t>
  </si>
  <si>
    <t>江东村委会</t>
  </si>
  <si>
    <t>X540</t>
  </si>
  <si>
    <t>YE50440781</t>
  </si>
  <si>
    <t>横山车站至五乡</t>
  </si>
  <si>
    <t>440781114223</t>
  </si>
  <si>
    <t>渔业村委会</t>
  </si>
  <si>
    <t>YE54440781</t>
  </si>
  <si>
    <t>四九至大塘</t>
  </si>
  <si>
    <t>440781103201</t>
  </si>
  <si>
    <t>大塘村委会</t>
  </si>
  <si>
    <t>YE55440781</t>
  </si>
  <si>
    <t>四九至营村</t>
  </si>
  <si>
    <t>440781103209</t>
  </si>
  <si>
    <t>营村村委会，松头村委会</t>
  </si>
  <si>
    <t>YE56440781</t>
  </si>
  <si>
    <t>四九至五四</t>
  </si>
  <si>
    <t>440781103214</t>
  </si>
  <si>
    <t>五四村委会，上坪村委会</t>
  </si>
  <si>
    <t>YE57440781</t>
  </si>
  <si>
    <t>水西至冲云</t>
  </si>
  <si>
    <t>440781105232</t>
  </si>
  <si>
    <t>冲云村委会</t>
  </si>
  <si>
    <t>YE60440781</t>
  </si>
  <si>
    <t>英锦亭至横塘</t>
  </si>
  <si>
    <t>440781102211</t>
  </si>
  <si>
    <t>横塘村委会</t>
  </si>
  <si>
    <t>YE63440781</t>
  </si>
  <si>
    <t>端芬-攀桂里</t>
  </si>
  <si>
    <t>440781111208</t>
  </si>
  <si>
    <t>山底村委会</t>
  </si>
  <si>
    <t>YE65440781</t>
  </si>
  <si>
    <t>吉庆里-下萃村</t>
  </si>
  <si>
    <t>YE66440781</t>
  </si>
  <si>
    <t>永安村-红安村</t>
  </si>
  <si>
    <t>YE74440781</t>
  </si>
  <si>
    <t>麻阳线-保和里</t>
  </si>
  <si>
    <t>YE81440781</t>
  </si>
  <si>
    <t>思乡亭--里边</t>
  </si>
  <si>
    <t>440781105228</t>
  </si>
  <si>
    <t>里边村委会</t>
  </si>
  <si>
    <t>YE82440781</t>
  </si>
  <si>
    <t>大海村至山咀村</t>
  </si>
  <si>
    <t>YE83440781</t>
  </si>
  <si>
    <t>大同市至塘底</t>
  </si>
  <si>
    <t>440781111219</t>
  </si>
  <si>
    <t>塘底村委会，塘头村委会</t>
  </si>
  <si>
    <t>YE86440781</t>
  </si>
  <si>
    <t>广海路口至金海湾</t>
  </si>
  <si>
    <t>YE87440781</t>
  </si>
  <si>
    <t>公益--铁窖</t>
  </si>
  <si>
    <t>YE89440781</t>
  </si>
  <si>
    <t>冲蒌--新围</t>
  </si>
  <si>
    <t>440781107206</t>
  </si>
  <si>
    <t>新围村委会</t>
  </si>
  <si>
    <t>YE93440781</t>
  </si>
  <si>
    <t>三兴-五福</t>
  </si>
  <si>
    <t>440781108215</t>
  </si>
  <si>
    <t>五福村委会</t>
  </si>
  <si>
    <t>YE94440781</t>
  </si>
  <si>
    <t>时畅桥-双公线</t>
  </si>
  <si>
    <t>YE95440781</t>
  </si>
  <si>
    <t>高铜线-张良边</t>
  </si>
  <si>
    <t>440781101222</t>
  </si>
  <si>
    <t>张良边村委会</t>
  </si>
  <si>
    <t>C057440781</t>
  </si>
  <si>
    <t>井岗桥-长坑</t>
  </si>
  <si>
    <t>440781102222</t>
  </si>
  <si>
    <t>长坑村委会</t>
  </si>
  <si>
    <t>CA57440781</t>
  </si>
  <si>
    <t>漭洲-码头</t>
  </si>
  <si>
    <t>440781120217</t>
  </si>
  <si>
    <t>茫洲村委会</t>
  </si>
  <si>
    <t>CA29440781</t>
  </si>
  <si>
    <t>西头--仑定</t>
  </si>
  <si>
    <t>440781113213</t>
  </si>
  <si>
    <t>仑定村委会</t>
  </si>
  <si>
    <t>C098440781</t>
  </si>
  <si>
    <t>那金-康盛村</t>
  </si>
  <si>
    <t>C113440781</t>
  </si>
  <si>
    <t>庙边-美良</t>
  </si>
  <si>
    <t>C119440781</t>
  </si>
  <si>
    <t>稔广线-大岭村</t>
  </si>
  <si>
    <t>C120440781</t>
  </si>
  <si>
    <t>东阳村-大潮村</t>
  </si>
  <si>
    <t>C121440781</t>
  </si>
  <si>
    <t>东阳村-河洋村</t>
  </si>
  <si>
    <t>C123440781</t>
  </si>
  <si>
    <t>稔广线-大联村</t>
  </si>
  <si>
    <t>C162440781</t>
  </si>
  <si>
    <t>高铜线-曹厚村</t>
  </si>
  <si>
    <t>C163440781</t>
  </si>
  <si>
    <t>高铜线-唐美村</t>
  </si>
  <si>
    <t>C166440781</t>
  </si>
  <si>
    <t>高铜线-海龙湾</t>
  </si>
  <si>
    <t>C176440781</t>
  </si>
  <si>
    <t>麻阳线-银塘</t>
  </si>
  <si>
    <t>C177440781</t>
  </si>
  <si>
    <t>麻阳线-下萃村</t>
  </si>
  <si>
    <t>C178440781</t>
  </si>
  <si>
    <t>麻阳线-上萃村</t>
  </si>
  <si>
    <t>C179440781</t>
  </si>
  <si>
    <t>园美圩-园美村</t>
  </si>
  <si>
    <t>C180440781</t>
  </si>
  <si>
    <t>金星村-金星小学</t>
  </si>
  <si>
    <t>C189440781</t>
  </si>
  <si>
    <t>烽火角-海龙湾</t>
  </si>
  <si>
    <t>C190440781</t>
  </si>
  <si>
    <t>麻阳线-林美新村</t>
  </si>
  <si>
    <t>C191440781</t>
  </si>
  <si>
    <t>那力-那章</t>
  </si>
  <si>
    <t>C193440781</t>
  </si>
  <si>
    <t>稔广线-双龙村</t>
  </si>
  <si>
    <t>C195440781</t>
  </si>
  <si>
    <t>麻阳线-靖安</t>
  </si>
  <si>
    <t>C197440781</t>
  </si>
  <si>
    <t>广海-河清村</t>
  </si>
  <si>
    <t>C198440781</t>
  </si>
  <si>
    <t>团村-洋渡村</t>
  </si>
  <si>
    <t>C199440781</t>
  </si>
  <si>
    <t>麻阳线-团村</t>
  </si>
  <si>
    <t>C201440781</t>
  </si>
  <si>
    <t>中兴-发电站</t>
  </si>
  <si>
    <t>C202440781</t>
  </si>
  <si>
    <t>临田村-双门村</t>
  </si>
  <si>
    <t>C203440781</t>
  </si>
  <si>
    <t>麻阳线-甫草林场</t>
  </si>
  <si>
    <t>C204440781</t>
  </si>
  <si>
    <t>麻阳线-甫草村</t>
  </si>
  <si>
    <t>C205440781</t>
  </si>
  <si>
    <t>高速路出口-顺塘</t>
  </si>
  <si>
    <t>C206440781</t>
  </si>
  <si>
    <t>麻阳线-山侧村</t>
  </si>
  <si>
    <t>C207440781</t>
  </si>
  <si>
    <t>麻阳线-肖美村</t>
  </si>
  <si>
    <t>C208440781</t>
  </si>
  <si>
    <t>麻阳线-什和村</t>
  </si>
  <si>
    <t>C210440781</t>
  </si>
  <si>
    <t>麻阳线-海通村</t>
  </si>
  <si>
    <t>C212440781</t>
  </si>
  <si>
    <t>麻阳线-鹤洲</t>
  </si>
  <si>
    <t>C213440781</t>
  </si>
  <si>
    <t>麻阳线-石阁村</t>
  </si>
  <si>
    <t>C217440781</t>
  </si>
  <si>
    <t>麻阳线-和阁</t>
  </si>
  <si>
    <t>C224440781</t>
  </si>
  <si>
    <t>三兴-棋安里</t>
  </si>
  <si>
    <t>C225440781</t>
  </si>
  <si>
    <t>升平小学-吉布</t>
  </si>
  <si>
    <t>C282440781</t>
  </si>
  <si>
    <t>腰那线-蟠江里</t>
  </si>
  <si>
    <t>C283440781</t>
  </si>
  <si>
    <t>腰娜线-三田村</t>
  </si>
  <si>
    <t>C284440781</t>
  </si>
  <si>
    <t>下洞小学-大号村</t>
  </si>
  <si>
    <t>C286440781</t>
  </si>
  <si>
    <t>那域-山翼村</t>
  </si>
  <si>
    <t>C287440781</t>
  </si>
  <si>
    <t>腰那线-西康里</t>
  </si>
  <si>
    <t>C288440781</t>
  </si>
  <si>
    <t>腰那线-龙尾</t>
  </si>
  <si>
    <t>C289440781</t>
  </si>
  <si>
    <t>寨门-那潭村</t>
  </si>
  <si>
    <t>C290440781</t>
  </si>
  <si>
    <t>那域-担山村</t>
  </si>
  <si>
    <t>C291440781</t>
  </si>
  <si>
    <t>那琴桥-那琴村</t>
  </si>
  <si>
    <t>C314440781</t>
  </si>
  <si>
    <t>礼边-马尾湖</t>
  </si>
  <si>
    <t>C315440781</t>
  </si>
  <si>
    <t>台城-茶山</t>
  </si>
  <si>
    <t>C324440781</t>
  </si>
  <si>
    <t>板岗-浪波村</t>
  </si>
  <si>
    <t>C325440781</t>
  </si>
  <si>
    <t>板岗-永盛村</t>
  </si>
  <si>
    <t>C328440781</t>
  </si>
  <si>
    <t>高铜线-从桂里</t>
  </si>
  <si>
    <t>C329440781</t>
  </si>
  <si>
    <t>高铜线-长安村</t>
  </si>
  <si>
    <t>C330440781</t>
  </si>
  <si>
    <t>北坑村-长安村</t>
  </si>
  <si>
    <t>C331440781</t>
  </si>
  <si>
    <t>北坑-南安村</t>
  </si>
  <si>
    <t>C348440781</t>
  </si>
  <si>
    <t>流岗山村-麻阳线</t>
  </si>
  <si>
    <t>C354440781</t>
  </si>
  <si>
    <t>沙坑-横溪村</t>
  </si>
  <si>
    <t>C383440781</t>
  </si>
  <si>
    <t>横塘-蟠龙村</t>
  </si>
  <si>
    <t>C384440781</t>
  </si>
  <si>
    <t>横塘-上瓦巷</t>
  </si>
  <si>
    <t>C386440781</t>
  </si>
  <si>
    <t>塘口村-大墩村</t>
  </si>
  <si>
    <t>C388440781</t>
  </si>
  <si>
    <t>上泽-北溪里</t>
  </si>
  <si>
    <t>C391440781</t>
  </si>
  <si>
    <t>那油村-大田尾</t>
  </si>
  <si>
    <t>C397440781</t>
  </si>
  <si>
    <t>端顺村-水边村</t>
  </si>
  <si>
    <t>C399440781</t>
  </si>
  <si>
    <t>稔广线-锦江村</t>
  </si>
  <si>
    <t>C400440781</t>
  </si>
  <si>
    <t>锦江-端芬</t>
  </si>
  <si>
    <t>C401440781</t>
  </si>
  <si>
    <t>稔广线-东联村</t>
  </si>
  <si>
    <t>C402440781</t>
  </si>
  <si>
    <t>广海-瑞狮里</t>
  </si>
  <si>
    <t>C403440781</t>
  </si>
  <si>
    <t>麻阳线-塘富村</t>
  </si>
  <si>
    <t>C414440781</t>
  </si>
  <si>
    <t>稔广线-老婆山村</t>
  </si>
  <si>
    <t>C423440781</t>
  </si>
  <si>
    <t>沃英-温泉</t>
  </si>
  <si>
    <t>C445440781</t>
  </si>
  <si>
    <t>高铜线-大茄</t>
  </si>
  <si>
    <t>C460440781</t>
  </si>
  <si>
    <t>那金-龙兴村</t>
  </si>
  <si>
    <t>C462440781</t>
  </si>
  <si>
    <t>横塘-官坑</t>
  </si>
  <si>
    <t>C504440781</t>
  </si>
  <si>
    <t>稔广线-永源里</t>
  </si>
  <si>
    <t>C505440781</t>
  </si>
  <si>
    <t>稔广线-山后</t>
  </si>
  <si>
    <t>C540440781</t>
  </si>
  <si>
    <t>镇口-新龙村</t>
  </si>
  <si>
    <t>C550440781</t>
  </si>
  <si>
    <t>稔广线-永安村</t>
  </si>
  <si>
    <t>C555440781</t>
  </si>
  <si>
    <t>广海-仁美里</t>
  </si>
  <si>
    <t>连接G240\G228</t>
  </si>
  <si>
    <t>C574440781</t>
  </si>
  <si>
    <t>端芬-东成里</t>
  </si>
  <si>
    <t>C598440781</t>
  </si>
  <si>
    <t>麒麟岗-围成村</t>
  </si>
  <si>
    <t>C626440781</t>
  </si>
  <si>
    <t>水步-西歧村</t>
  </si>
  <si>
    <t>C627440781</t>
  </si>
  <si>
    <t>水步-松岗</t>
  </si>
  <si>
    <t>C748440781</t>
  </si>
  <si>
    <t>大江-东联村</t>
  </si>
  <si>
    <t>C916440781</t>
  </si>
  <si>
    <t>高铜线-蛇山</t>
  </si>
  <si>
    <t>C986440781</t>
  </si>
  <si>
    <t>麻阳线-农场</t>
  </si>
  <si>
    <t>C997440781</t>
  </si>
  <si>
    <t>麻阳线-大坑村</t>
  </si>
  <si>
    <t>CA16440781</t>
  </si>
  <si>
    <t>石角咀--盐场</t>
  </si>
  <si>
    <t>CA21440781</t>
  </si>
  <si>
    <t>彭沙坑--群厚</t>
  </si>
  <si>
    <t>CA25440781</t>
  </si>
  <si>
    <t>大江--联和</t>
  </si>
  <si>
    <t>CA28440781</t>
  </si>
  <si>
    <t>沙坪--玉怀</t>
  </si>
  <si>
    <t>CA31440781</t>
  </si>
  <si>
    <t>沙潮--兵营</t>
  </si>
  <si>
    <t>CA36440781</t>
  </si>
  <si>
    <t>羊栏--大茄</t>
  </si>
  <si>
    <t>CA39440781</t>
  </si>
  <si>
    <t>礼边-茶山</t>
  </si>
  <si>
    <t>CA40440781</t>
  </si>
  <si>
    <t>那琴圩-沙堤村</t>
  </si>
  <si>
    <t>CB12440781</t>
  </si>
  <si>
    <t>新龙村至横江</t>
  </si>
  <si>
    <t>CB17440781</t>
  </si>
  <si>
    <t>麻阳线至黄金村</t>
  </si>
  <si>
    <t>CB43440781</t>
  </si>
  <si>
    <t>旧圩-下麻村</t>
  </si>
  <si>
    <t>CB69440781</t>
  </si>
  <si>
    <t>杨梅至长沙</t>
  </si>
  <si>
    <t>CB81440781</t>
  </si>
  <si>
    <t>区边村-三杯酒</t>
  </si>
  <si>
    <t>CC15440781</t>
  </si>
  <si>
    <t>腰那线至园山哨所</t>
  </si>
  <si>
    <t>CD10440781</t>
  </si>
  <si>
    <t>麻阳线-永宁</t>
  </si>
  <si>
    <t>CD15440781</t>
  </si>
  <si>
    <t>稔广线至大联</t>
  </si>
  <si>
    <t>CD28440781</t>
  </si>
  <si>
    <t>CD32440781</t>
  </si>
  <si>
    <t>麻阳线-山咀下村</t>
  </si>
  <si>
    <t>CD39440781</t>
  </si>
  <si>
    <t>稔广线-南塘新村</t>
  </si>
  <si>
    <t>CD51440781</t>
  </si>
  <si>
    <t>稔广线至冲巷</t>
  </si>
  <si>
    <t>CD56440781</t>
  </si>
  <si>
    <t>稔广线至扑鸡山</t>
  </si>
  <si>
    <t>CD86440781</t>
  </si>
  <si>
    <t>腰那线至盘石</t>
  </si>
  <si>
    <t>CD95440781</t>
  </si>
  <si>
    <t>腰那线-平蓢</t>
  </si>
  <si>
    <t>CE09440781</t>
  </si>
  <si>
    <t>那金-白沙湾</t>
  </si>
  <si>
    <t>CE15440781</t>
  </si>
  <si>
    <t>黄猄澳上村村道</t>
  </si>
  <si>
    <t>CE50440781</t>
  </si>
  <si>
    <t>那平线-陂仔</t>
  </si>
  <si>
    <t>CE51440781</t>
  </si>
  <si>
    <t>永和村道</t>
  </si>
  <si>
    <t>CE53440781</t>
  </si>
  <si>
    <t>那获村道</t>
  </si>
  <si>
    <t>CE55440781</t>
  </si>
  <si>
    <t>腰那线-寨门</t>
  </si>
  <si>
    <t>CE57440781</t>
  </si>
  <si>
    <t>南塘村道</t>
  </si>
  <si>
    <t>CE58440781</t>
  </si>
  <si>
    <t>腰那线-木龙</t>
  </si>
  <si>
    <t>CE68440781</t>
  </si>
  <si>
    <t>腰那线-那琴半岛</t>
  </si>
  <si>
    <t>C032440781</t>
  </si>
  <si>
    <t>高铜线-两园</t>
  </si>
  <si>
    <t>C046440781</t>
  </si>
  <si>
    <t>水楼-海潮村</t>
  </si>
  <si>
    <t>C047440781</t>
  </si>
  <si>
    <t>高铜线-龙江里</t>
  </si>
  <si>
    <t>C154440781</t>
  </si>
  <si>
    <t>麻阳线-龙塘里</t>
  </si>
  <si>
    <t>C169440781</t>
  </si>
  <si>
    <t>铜鼓-水库</t>
  </si>
  <si>
    <t>C182440781</t>
  </si>
  <si>
    <t>西墩-永庆村</t>
  </si>
  <si>
    <t>C184440781</t>
  </si>
  <si>
    <t>沙岗-有庆村</t>
  </si>
  <si>
    <t>C185440781</t>
  </si>
  <si>
    <t>西墩-凤岗</t>
  </si>
  <si>
    <t>C230440781</t>
  </si>
  <si>
    <t>苏元-上头村</t>
  </si>
  <si>
    <t>C232440781</t>
  </si>
  <si>
    <t>汶村圩-文海中学</t>
  </si>
  <si>
    <t>C415440781</t>
  </si>
  <si>
    <t>水步-安和村</t>
  </si>
  <si>
    <t>C416440781</t>
  </si>
  <si>
    <t>高铜线-石坑巷</t>
  </si>
  <si>
    <t>C417440781</t>
  </si>
  <si>
    <t>九如村-大巷村</t>
  </si>
  <si>
    <t>C536440781</t>
  </si>
  <si>
    <t>浮石中学-浮石十坊</t>
  </si>
  <si>
    <t>C538440781</t>
  </si>
  <si>
    <t>百龄荣寿亭-广宁村</t>
  </si>
  <si>
    <t>C543440781</t>
  </si>
  <si>
    <t>麻阳线-大宁村</t>
  </si>
  <si>
    <t>C552440781</t>
  </si>
  <si>
    <t>江联中学-端芬</t>
  </si>
  <si>
    <t>C599440781</t>
  </si>
  <si>
    <t>百乐亭-那塘</t>
  </si>
  <si>
    <t>C749440781</t>
  </si>
  <si>
    <t>高铜线-龙蟠村</t>
  </si>
  <si>
    <t>C750440781</t>
  </si>
  <si>
    <t>高铜线-南阳村</t>
  </si>
  <si>
    <t>C751440781</t>
  </si>
  <si>
    <t>高铜线-中和村</t>
  </si>
  <si>
    <t>C752440781</t>
  </si>
  <si>
    <t>高铜线-凤岗村</t>
  </si>
  <si>
    <t>C753440781</t>
  </si>
  <si>
    <t>安和-沙潮</t>
  </si>
  <si>
    <t>C807440781</t>
  </si>
  <si>
    <t>棠棣-大江</t>
  </si>
  <si>
    <t>CA14440781</t>
  </si>
  <si>
    <t>大同市--塘头</t>
  </si>
  <si>
    <t>CA17440781</t>
  </si>
  <si>
    <t>井横线路口--田稠</t>
  </si>
  <si>
    <t>CA33440781</t>
  </si>
  <si>
    <t>横岗--石浦</t>
  </si>
  <si>
    <t>CB71440781</t>
  </si>
  <si>
    <t>麻阳线-上坑村</t>
  </si>
  <si>
    <t>CD60440781</t>
  </si>
  <si>
    <t>东头小学至松林村</t>
  </si>
  <si>
    <t>CD62440781</t>
  </si>
  <si>
    <t>琼大线至常安村</t>
  </si>
  <si>
    <t>CD81440781</t>
  </si>
  <si>
    <t>肯堂乡道至光富二桥</t>
  </si>
  <si>
    <t>CE18440781</t>
  </si>
  <si>
    <t>咀头-坑尾</t>
  </si>
  <si>
    <t>CE29440781</t>
  </si>
  <si>
    <t>高铜线-江和</t>
  </si>
  <si>
    <t>CE71440781</t>
  </si>
  <si>
    <t>一坊-驿站</t>
  </si>
  <si>
    <t>注：
1.当路段同时为通建制村、国道单改双和通高速、县道四升三路段时，按四升三标准实施；
2.2021-2025年实施通达两个或单个建制村2500人口以上以及升级为县道路段的建制村单改双项目。
2.县道提档升级项目投资在附表2中计算，本表总投资列“0”</t>
  </si>
  <si>
    <t>通建制村公路单改双项目明细表</t>
  </si>
  <si>
    <t>项目类别</t>
  </si>
  <si>
    <t>区县</t>
  </si>
  <si>
    <t>建制村名称</t>
  </si>
  <si>
    <t>路线通建制村总人口</t>
  </si>
  <si>
    <t>路线通建制村数量</t>
  </si>
  <si>
    <t>优选通达路线编码</t>
  </si>
  <si>
    <t>技术等级</t>
  </si>
  <si>
    <t>路面类型</t>
  </si>
  <si>
    <t>路面宽度</t>
  </si>
  <si>
    <t>路基宽度</t>
  </si>
  <si>
    <t>车道特征</t>
  </si>
  <si>
    <t>通达属性（0无，2通高速，3通国道，23同时通高速国道）</t>
  </si>
  <si>
    <t>是否2500人口以上</t>
  </si>
  <si>
    <t>农办系统户籍人口数</t>
  </si>
  <si>
    <t>通建制村单改双</t>
  </si>
  <si>
    <t>台山市</t>
  </si>
  <si>
    <t>四级公路</t>
  </si>
  <si>
    <t>水泥混凝土</t>
  </si>
  <si>
    <t>单车道</t>
  </si>
  <si>
    <t>河木村委会</t>
  </si>
  <si>
    <t>YE88440781</t>
  </si>
  <si>
    <t>平山朗村委会</t>
  </si>
  <si>
    <t>YE92440781</t>
  </si>
  <si>
    <t>Y326440781
C065440781</t>
  </si>
  <si>
    <t>0,
0</t>
  </si>
  <si>
    <t>2.232,
2.82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</si>
</sst>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_ "/>
    <numFmt numFmtId="177" formatCode="0.000_ "/>
    <numFmt numFmtId="178" formatCode="0_);[Red]\(0\)"/>
  </numFmts>
  <fonts count="24">
    <font>
      <sz val="9"/>
      <color indexed="8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2"/>
      <color indexed="8"/>
      <name val="宋体"/>
      <charset val="134"/>
    </font>
    <font>
      <sz val="11"/>
      <color rgb="FF0061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16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5" fontId="0" fillId="0" borderId="0"/>
    <xf numFmtId="0" fontId="2" fillId="12" borderId="0">
      <alignment vertical="center"/>
    </xf>
    <xf numFmtId="0" fontId="11" fillId="7" borderId="25">
      <alignment vertical="center"/>
    </xf>
    <xf numFmtId="44" fontId="0" fillId="0" borderId="0"/>
    <xf numFmtId="43" fontId="0" fillId="0" borderId="0"/>
    <xf numFmtId="0" fontId="2" fillId="14" borderId="0">
      <alignment vertical="center"/>
    </xf>
    <xf numFmtId="0" fontId="13" fillId="10" borderId="0">
      <alignment vertical="center"/>
    </xf>
    <xf numFmtId="42" fontId="0" fillId="0" borderId="0"/>
    <xf numFmtId="0" fontId="14" fillId="16" borderId="0">
      <alignment vertical="center"/>
    </xf>
    <xf numFmtId="0" fontId="17" fillId="0" borderId="0">
      <alignment vertical="center"/>
    </xf>
    <xf numFmtId="9" fontId="0" fillId="0" borderId="0"/>
    <xf numFmtId="0" fontId="22" fillId="0" borderId="0">
      <alignment vertical="center"/>
    </xf>
    <xf numFmtId="0" fontId="12" fillId="8" borderId="28">
      <alignment vertical="center"/>
    </xf>
    <xf numFmtId="0" fontId="14" fillId="19" borderId="0">
      <alignment vertical="center"/>
    </xf>
    <xf numFmtId="0" fontId="6" fillId="0" borderId="0">
      <alignment vertical="center"/>
    </xf>
    <xf numFmtId="0" fontId="8" fillId="0" borderId="0">
      <alignment vertical="center"/>
    </xf>
    <xf numFmtId="0" fontId="16" fillId="0" borderId="0">
      <alignment vertical="center"/>
    </xf>
    <xf numFmtId="0" fontId="19" fillId="0" borderId="0">
      <alignment vertical="center"/>
    </xf>
    <xf numFmtId="0" fontId="10" fillId="0" borderId="27">
      <alignment vertical="center"/>
    </xf>
    <xf numFmtId="0" fontId="21" fillId="0" borderId="27">
      <alignment vertical="center"/>
    </xf>
    <xf numFmtId="0" fontId="14" fillId="20" borderId="0">
      <alignment vertical="center"/>
    </xf>
    <xf numFmtId="0" fontId="6" fillId="0" borderId="24">
      <alignment vertical="center"/>
    </xf>
    <xf numFmtId="0" fontId="14" fillId="21" borderId="0">
      <alignment vertical="center"/>
    </xf>
    <xf numFmtId="0" fontId="15" fillId="6" borderId="29">
      <alignment vertical="center"/>
    </xf>
    <xf numFmtId="0" fontId="7" fillId="6" borderId="25">
      <alignment vertical="center"/>
    </xf>
    <xf numFmtId="0" fontId="18" fillId="17" borderId="30">
      <alignment vertical="center"/>
    </xf>
    <xf numFmtId="0" fontId="2" fillId="23" borderId="0">
      <alignment vertical="center"/>
    </xf>
    <xf numFmtId="0" fontId="14" fillId="24" borderId="0">
      <alignment vertical="center"/>
    </xf>
    <xf numFmtId="0" fontId="9" fillId="0" borderId="26">
      <alignment vertical="center"/>
    </xf>
    <xf numFmtId="0" fontId="20" fillId="0" borderId="31">
      <alignment vertical="center"/>
    </xf>
    <xf numFmtId="0" fontId="5" fillId="5" borderId="0">
      <alignment vertical="center"/>
    </xf>
    <xf numFmtId="0" fontId="23" fillId="18" borderId="0">
      <alignment vertical="center"/>
    </xf>
    <xf numFmtId="0" fontId="2" fillId="25" borderId="0">
      <alignment vertical="center"/>
    </xf>
    <xf numFmtId="0" fontId="14" fillId="27" borderId="0">
      <alignment vertical="center"/>
    </xf>
    <xf numFmtId="0" fontId="2" fillId="11" borderId="0">
      <alignment vertical="center"/>
    </xf>
    <xf numFmtId="0" fontId="2" fillId="28" borderId="0">
      <alignment vertical="center"/>
    </xf>
    <xf numFmtId="0" fontId="2" fillId="29" borderId="0">
      <alignment vertical="center"/>
    </xf>
    <xf numFmtId="0" fontId="2" fillId="9" borderId="0">
      <alignment vertical="center"/>
    </xf>
    <xf numFmtId="0" fontId="14" fillId="26" borderId="0">
      <alignment vertical="center"/>
    </xf>
    <xf numFmtId="0" fontId="14" fillId="31" borderId="0">
      <alignment vertical="center"/>
    </xf>
    <xf numFmtId="0" fontId="2" fillId="22" borderId="0">
      <alignment vertical="center"/>
    </xf>
    <xf numFmtId="0" fontId="2" fillId="32" borderId="0">
      <alignment vertical="center"/>
    </xf>
    <xf numFmtId="0" fontId="14" fillId="33" borderId="0">
      <alignment vertical="center"/>
    </xf>
    <xf numFmtId="0" fontId="2" fillId="13" borderId="0">
      <alignment vertical="center"/>
    </xf>
    <xf numFmtId="0" fontId="14" fillId="15" borderId="0">
      <alignment vertical="center"/>
    </xf>
    <xf numFmtId="0" fontId="14" fillId="30" borderId="0">
      <alignment vertical="center"/>
    </xf>
    <xf numFmtId="0" fontId="2" fillId="34" borderId="0">
      <alignment vertical="center"/>
    </xf>
    <xf numFmtId="0" fontId="14" fillId="35" borderId="0">
      <alignment vertical="center"/>
    </xf>
    <xf numFmtId="0" fontId="3" fillId="0" borderId="0">
      <alignment vertical="center"/>
    </xf>
  </cellStyleXfs>
  <cellXfs count="6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178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49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 wrapText="1"/>
    </xf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4" borderId="3" xfId="0" applyFill="1" applyBorder="1" applyAlignment="1">
      <alignment horizontal="center" vertical="center"/>
    </xf>
    <xf numFmtId="0" fontId="0" fillId="0" borderId="2" xfId="0" applyBorder="1"/>
    <xf numFmtId="0" fontId="0" fillId="0" borderId="3" xfId="0" applyBorder="1"/>
    <xf numFmtId="0" fontId="0" fillId="0" borderId="10" xfId="0" applyBorder="1"/>
    <xf numFmtId="0" fontId="0" fillId="0" borderId="11" xfId="0" applyBorder="1"/>
    <xf numFmtId="0" fontId="0" fillId="4" borderId="1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0" fillId="4" borderId="5" xfId="0" applyFill="1" applyBorder="1" applyAlignment="1">
      <alignment horizontal="center" vertical="center" wrapText="1"/>
    </xf>
    <xf numFmtId="0" fontId="0" fillId="0" borderId="5" xfId="0" applyBorder="1"/>
    <xf numFmtId="0" fontId="0" fillId="0" borderId="5" xfId="0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3" xfId="0" applyBorder="1"/>
    <xf numFmtId="0" fontId="0" fillId="4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4" xfId="0" applyBorder="1"/>
    <xf numFmtId="0" fontId="0" fillId="0" borderId="5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4" borderId="15" xfId="0" applyFill="1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0" fillId="4" borderId="18" xfId="0" applyFill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 wrapText="1"/>
    </xf>
    <xf numFmtId="0" fontId="0" fillId="0" borderId="20" xfId="0" applyBorder="1"/>
    <xf numFmtId="0" fontId="0" fillId="0" borderId="21" xfId="0" applyBorder="1" applyAlignment="1">
      <alignment horizontal="left" vertical="center" wrapText="1"/>
    </xf>
    <xf numFmtId="0" fontId="0" fillId="0" borderId="22" xfId="0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22" xfId="0" applyBorder="1" applyAlignment="1">
      <alignment horizontal="left" vertical="center" wrapText="1"/>
    </xf>
    <xf numFmtId="0" fontId="0" fillId="0" borderId="23" xfId="0" applyBorder="1" applyAlignment="1">
      <alignment horizontal="left" vertical="center"/>
    </xf>
    <xf numFmtId="0" fontId="0" fillId="0" borderId="1" xfId="0" applyBorder="1" applyAlignment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Z247"/>
  <sheetViews>
    <sheetView tabSelected="1" view="pageBreakPreview" zoomScale="145" zoomScaleNormal="100" workbookViewId="0">
      <pane xSplit="2" ySplit="6" topLeftCell="C8" activePane="bottomRight" state="frozen"/>
      <selection/>
      <selection pane="topRight"/>
      <selection pane="bottomLeft"/>
      <selection pane="bottomRight" activeCell="T173" sqref="T173"/>
    </sheetView>
  </sheetViews>
  <sheetFormatPr defaultColWidth="15.1666666666667" defaultRowHeight="13.5" customHeight="1"/>
  <cols>
    <col min="1" max="1" width="8.33333333333333" customWidth="1"/>
    <col min="2" max="2" width="15.6666666666667" customWidth="1"/>
    <col min="3" max="3" width="20.8333333333333" customWidth="1"/>
    <col min="4" max="8" width="11.8333333333333" hidden="1" customWidth="1"/>
    <col min="9" max="9" width="17.3333333333333" hidden="1" customWidth="1"/>
    <col min="10" max="10" width="15.3333333333333" style="11" customWidth="1"/>
    <col min="11" max="11" width="8.66666666666667" customWidth="1"/>
    <col min="12" max="12" width="16.5" hidden="1" customWidth="1"/>
    <col min="13" max="14" width="8.83333333333333" style="11" customWidth="1"/>
    <col min="15" max="15" width="11.8333333333333" customWidth="1"/>
    <col min="16" max="17" width="11.8333333333333" hidden="1" customWidth="1"/>
    <col min="18" max="18" width="11.8333333333333" customWidth="1"/>
    <col min="19" max="19" width="9" style="11" customWidth="1"/>
    <col min="20" max="20" width="11.8333333333333" customWidth="1"/>
    <col min="21" max="21" width="18.3333333333333" style="12" customWidth="1"/>
    <col min="22" max="22" width="15.1666666666667" style="12" customWidth="1"/>
    <col min="23" max="23" width="15.1666666666667" customWidth="1"/>
  </cols>
  <sheetData>
    <row r="1" customHeight="1" spans="1:22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</row>
    <row r="2" ht="29" customHeight="1" spans="1:1">
      <c r="A2" s="14" t="s">
        <v>1</v>
      </c>
    </row>
    <row r="3" ht="12" customHeight="1" spans="1:20">
      <c r="A3" s="15"/>
      <c r="B3" s="15"/>
      <c r="C3" s="15"/>
      <c r="D3" s="15"/>
      <c r="E3" s="15"/>
      <c r="F3" s="15"/>
      <c r="G3" s="15"/>
      <c r="H3" s="15"/>
      <c r="I3" s="15"/>
      <c r="J3" s="33"/>
      <c r="K3" s="15"/>
      <c r="L3" s="15"/>
      <c r="M3" s="33"/>
      <c r="N3" s="33"/>
      <c r="O3" s="15"/>
      <c r="P3" s="15"/>
      <c r="Q3" s="15"/>
      <c r="R3" s="15"/>
      <c r="S3" s="33"/>
      <c r="T3" s="15"/>
    </row>
    <row r="4" ht="15" customHeight="1" spans="1:22">
      <c r="A4" s="16" t="s">
        <v>2</v>
      </c>
      <c r="B4" s="17" t="s">
        <v>3</v>
      </c>
      <c r="C4" s="17" t="s">
        <v>4</v>
      </c>
      <c r="D4" s="18" t="s">
        <v>5</v>
      </c>
      <c r="E4" s="19"/>
      <c r="F4" s="19"/>
      <c r="G4" s="19"/>
      <c r="H4" s="20"/>
      <c r="I4" s="34" t="s">
        <v>6</v>
      </c>
      <c r="J4" s="35"/>
      <c r="K4" s="35"/>
      <c r="L4" s="35"/>
      <c r="M4" s="34" t="s">
        <v>7</v>
      </c>
      <c r="N4" s="36"/>
      <c r="O4" s="35"/>
      <c r="P4" s="30" t="s">
        <v>8</v>
      </c>
      <c r="Q4" s="42"/>
      <c r="R4" s="43" t="s">
        <v>9</v>
      </c>
      <c r="S4" s="44" t="s">
        <v>10</v>
      </c>
      <c r="T4" s="43" t="s">
        <v>11</v>
      </c>
      <c r="U4" s="34" t="s">
        <v>12</v>
      </c>
      <c r="V4" s="45" t="s">
        <v>13</v>
      </c>
    </row>
    <row r="5" ht="29" customHeight="1" spans="1:22">
      <c r="A5" s="21"/>
      <c r="B5" s="22"/>
      <c r="C5" s="22"/>
      <c r="D5" s="23" t="s">
        <v>14</v>
      </c>
      <c r="E5" s="24"/>
      <c r="F5" s="24"/>
      <c r="G5" s="24"/>
      <c r="H5" s="25"/>
      <c r="I5" s="37"/>
      <c r="J5" s="37"/>
      <c r="K5" s="37"/>
      <c r="L5" s="37"/>
      <c r="M5" s="38"/>
      <c r="N5" s="38"/>
      <c r="O5" s="37"/>
      <c r="P5" s="39"/>
      <c r="Q5" s="46"/>
      <c r="R5" s="22"/>
      <c r="S5" s="22"/>
      <c r="T5" s="22"/>
      <c r="U5" s="22"/>
      <c r="V5" s="47"/>
    </row>
    <row r="6" ht="29" customHeight="1" spans="1:22">
      <c r="A6" s="26"/>
      <c r="B6" s="27"/>
      <c r="C6" s="27"/>
      <c r="D6" s="23" t="s">
        <v>15</v>
      </c>
      <c r="E6" s="28" t="s">
        <v>16</v>
      </c>
      <c r="F6" s="28" t="s">
        <v>17</v>
      </c>
      <c r="G6" s="28" t="s">
        <v>18</v>
      </c>
      <c r="H6" s="28" t="s">
        <v>19</v>
      </c>
      <c r="I6" s="40" t="s">
        <v>20</v>
      </c>
      <c r="J6" s="40" t="s">
        <v>21</v>
      </c>
      <c r="K6" s="40" t="s">
        <v>22</v>
      </c>
      <c r="L6" s="40" t="s">
        <v>23</v>
      </c>
      <c r="M6" s="40" t="s">
        <v>24</v>
      </c>
      <c r="N6" s="40" t="s">
        <v>25</v>
      </c>
      <c r="O6" s="40" t="s">
        <v>26</v>
      </c>
      <c r="P6" s="40" t="s">
        <v>27</v>
      </c>
      <c r="Q6" s="48" t="s">
        <v>28</v>
      </c>
      <c r="R6" s="27"/>
      <c r="S6" s="27"/>
      <c r="T6" s="27"/>
      <c r="U6" s="27"/>
      <c r="V6" s="49"/>
    </row>
    <row r="7" ht="12" hidden="1" customHeight="1" spans="1:22">
      <c r="A7" s="29">
        <v>1</v>
      </c>
      <c r="B7" s="30">
        <v>2</v>
      </c>
      <c r="C7" s="29">
        <v>3</v>
      </c>
      <c r="D7" s="30">
        <v>4</v>
      </c>
      <c r="E7" s="29">
        <v>5</v>
      </c>
      <c r="F7" s="30">
        <v>6</v>
      </c>
      <c r="G7" s="29">
        <v>7</v>
      </c>
      <c r="H7" s="30">
        <v>8</v>
      </c>
      <c r="I7" s="29">
        <v>9</v>
      </c>
      <c r="J7" s="30">
        <v>10</v>
      </c>
      <c r="K7" s="29">
        <v>11</v>
      </c>
      <c r="L7" s="30">
        <v>12</v>
      </c>
      <c r="M7" s="31">
        <v>13</v>
      </c>
      <c r="N7" s="41">
        <v>14</v>
      </c>
      <c r="O7" s="29">
        <v>15</v>
      </c>
      <c r="P7" s="30">
        <v>16</v>
      </c>
      <c r="Q7" s="29">
        <v>17</v>
      </c>
      <c r="R7" s="30">
        <v>18</v>
      </c>
      <c r="S7" s="31">
        <v>19</v>
      </c>
      <c r="T7" s="30">
        <v>20</v>
      </c>
      <c r="U7" s="29">
        <v>21</v>
      </c>
      <c r="V7" s="50">
        <v>22</v>
      </c>
    </row>
    <row r="8" ht="19" customHeight="1" spans="1:23">
      <c r="A8" s="29" t="s">
        <v>29</v>
      </c>
      <c r="B8" s="24"/>
      <c r="C8" s="25"/>
      <c r="D8" s="30">
        <f>SUBTOTAL(109,D9:D94)</f>
        <v>398.861</v>
      </c>
      <c r="E8" s="30">
        <f>SUBTOTAL(109,E9:E94)</f>
        <v>8.684</v>
      </c>
      <c r="F8" s="30">
        <f>SUBTOTAL(109,F9:F94)</f>
        <v>1.242</v>
      </c>
      <c r="G8" s="30">
        <f>SUBTOTAL(109,G9:G94)</f>
        <v>9.617</v>
      </c>
      <c r="H8" s="30">
        <f>SUBTOTAL(109,H9:H94)</f>
        <v>379.318</v>
      </c>
      <c r="I8" s="30"/>
      <c r="J8" s="41"/>
      <c r="K8" s="30"/>
      <c r="L8" s="30"/>
      <c r="M8" s="41"/>
      <c r="N8" s="41"/>
      <c r="O8" s="30">
        <f>SUBTOTAL(109,O9:O244)</f>
        <v>502.01</v>
      </c>
      <c r="P8" s="30"/>
      <c r="Q8" s="30"/>
      <c r="R8" s="30"/>
      <c r="S8" s="51">
        <f>SUBTOTAL(109,S9:S244)</f>
        <v>43383.165</v>
      </c>
      <c r="T8" s="30"/>
      <c r="U8" s="30"/>
      <c r="V8" s="50"/>
      <c r="W8" s="52">
        <f>SUBTOTAL(109,W9:W244)</f>
        <v>72</v>
      </c>
    </row>
    <row r="9" ht="19" customHeight="1" spans="1:23">
      <c r="A9" s="31">
        <v>1</v>
      </c>
      <c r="B9" s="30" t="s">
        <v>30</v>
      </c>
      <c r="C9" s="30" t="s">
        <v>31</v>
      </c>
      <c r="D9" s="30">
        <v>4.927</v>
      </c>
      <c r="E9" s="30"/>
      <c r="F9" s="30"/>
      <c r="G9" s="30"/>
      <c r="H9" s="30">
        <v>4.927</v>
      </c>
      <c r="I9" s="60" t="s">
        <v>32</v>
      </c>
      <c r="J9" s="41" t="s">
        <v>33</v>
      </c>
      <c r="K9" s="30">
        <v>3882</v>
      </c>
      <c r="L9" s="30">
        <v>1</v>
      </c>
      <c r="M9" s="41">
        <v>0</v>
      </c>
      <c r="N9" s="41">
        <v>4.927</v>
      </c>
      <c r="O9" s="32">
        <f>N9-M9</f>
        <v>4.927</v>
      </c>
      <c r="P9" s="32" t="s">
        <v>34</v>
      </c>
      <c r="Q9" s="32" t="s">
        <v>35</v>
      </c>
      <c r="R9" s="32" t="s">
        <v>36</v>
      </c>
      <c r="S9" s="53">
        <v>0</v>
      </c>
      <c r="T9" s="32" t="s">
        <v>37</v>
      </c>
      <c r="U9" s="30">
        <v>145</v>
      </c>
      <c r="V9" s="50"/>
      <c r="W9">
        <v>1</v>
      </c>
    </row>
    <row r="10" ht="19" customHeight="1" spans="1:23">
      <c r="A10" s="29">
        <v>2</v>
      </c>
      <c r="B10" s="30" t="s">
        <v>38</v>
      </c>
      <c r="C10" s="30" t="s">
        <v>39</v>
      </c>
      <c r="D10" s="30">
        <v>6.494</v>
      </c>
      <c r="E10" s="30"/>
      <c r="F10" s="30"/>
      <c r="G10" s="30"/>
      <c r="H10" s="30">
        <v>6.494</v>
      </c>
      <c r="I10" s="60" t="s">
        <v>40</v>
      </c>
      <c r="J10" s="41" t="s">
        <v>41</v>
      </c>
      <c r="K10" s="30">
        <v>2032</v>
      </c>
      <c r="L10" s="30">
        <v>0</v>
      </c>
      <c r="M10" s="41">
        <v>0</v>
      </c>
      <c r="N10" s="41">
        <v>6.494</v>
      </c>
      <c r="O10" s="32">
        <f>N10-M10</f>
        <v>6.494</v>
      </c>
      <c r="P10" s="32" t="s">
        <v>34</v>
      </c>
      <c r="Q10" s="32" t="s">
        <v>35</v>
      </c>
      <c r="R10" s="32" t="s">
        <v>36</v>
      </c>
      <c r="S10" s="53">
        <v>0</v>
      </c>
      <c r="T10" s="32" t="s">
        <v>37</v>
      </c>
      <c r="U10" s="30">
        <v>145</v>
      </c>
      <c r="V10" s="50"/>
      <c r="W10">
        <v>1</v>
      </c>
    </row>
    <row r="11" ht="19" customHeight="1" spans="1:23">
      <c r="A11" s="31">
        <v>3</v>
      </c>
      <c r="B11" s="30" t="s">
        <v>42</v>
      </c>
      <c r="C11" s="30" t="s">
        <v>43</v>
      </c>
      <c r="D11" s="30">
        <v>4.352</v>
      </c>
      <c r="E11" s="30"/>
      <c r="F11" s="30"/>
      <c r="G11" s="30"/>
      <c r="H11" s="30">
        <v>4.352</v>
      </c>
      <c r="I11" s="60" t="s">
        <v>44</v>
      </c>
      <c r="J11" s="41" t="s">
        <v>45</v>
      </c>
      <c r="K11" s="30">
        <v>2571</v>
      </c>
      <c r="L11" s="30">
        <v>1</v>
      </c>
      <c r="M11" s="41">
        <v>0</v>
      </c>
      <c r="N11" s="41">
        <v>4.352</v>
      </c>
      <c r="O11" s="32">
        <f>N11-M11</f>
        <v>4.352</v>
      </c>
      <c r="P11" s="32" t="s">
        <v>34</v>
      </c>
      <c r="Q11" s="32" t="s">
        <v>46</v>
      </c>
      <c r="R11" s="32" t="s">
        <v>36</v>
      </c>
      <c r="S11" s="53">
        <v>0</v>
      </c>
      <c r="T11" s="32" t="s">
        <v>37</v>
      </c>
      <c r="U11" s="30">
        <v>145</v>
      </c>
      <c r="V11" s="50"/>
      <c r="W11">
        <v>1</v>
      </c>
    </row>
    <row r="12" ht="19" customHeight="1" spans="1:22">
      <c r="A12" s="29">
        <v>4</v>
      </c>
      <c r="B12" s="30" t="s">
        <v>47</v>
      </c>
      <c r="C12" s="30" t="s">
        <v>48</v>
      </c>
      <c r="D12" s="30">
        <v>4.864</v>
      </c>
      <c r="E12" s="30"/>
      <c r="F12" s="30"/>
      <c r="G12" s="30"/>
      <c r="H12" s="30">
        <v>4.864</v>
      </c>
      <c r="I12" s="60" t="s">
        <v>49</v>
      </c>
      <c r="J12" s="41" t="s">
        <v>50</v>
      </c>
      <c r="K12" s="30">
        <v>2079</v>
      </c>
      <c r="L12" s="30">
        <v>0</v>
      </c>
      <c r="M12" s="41">
        <v>0</v>
      </c>
      <c r="N12" s="41">
        <v>4.864</v>
      </c>
      <c r="O12" s="32">
        <f>N12-M12</f>
        <v>4.864</v>
      </c>
      <c r="P12" s="32"/>
      <c r="Q12" s="32"/>
      <c r="R12" s="32" t="s">
        <v>51</v>
      </c>
      <c r="S12" s="53">
        <v>657</v>
      </c>
      <c r="T12" s="32" t="s">
        <v>52</v>
      </c>
      <c r="U12" s="30">
        <v>1</v>
      </c>
      <c r="V12" s="54"/>
    </row>
    <row r="13" ht="19" customHeight="1" spans="1:23">
      <c r="A13" s="31">
        <v>5</v>
      </c>
      <c r="B13" s="30" t="s">
        <v>53</v>
      </c>
      <c r="C13" s="30" t="s">
        <v>54</v>
      </c>
      <c r="D13" s="30">
        <v>12.799</v>
      </c>
      <c r="E13" s="30"/>
      <c r="F13" s="30"/>
      <c r="G13" s="30"/>
      <c r="H13" s="30">
        <v>12.799</v>
      </c>
      <c r="I13" s="60" t="s">
        <v>55</v>
      </c>
      <c r="J13" s="41" t="s">
        <v>56</v>
      </c>
      <c r="K13" s="30">
        <v>4353</v>
      </c>
      <c r="L13" s="30">
        <v>1</v>
      </c>
      <c r="M13" s="41">
        <v>0</v>
      </c>
      <c r="N13" s="41">
        <v>12.799</v>
      </c>
      <c r="O13" s="32">
        <f>N13-M13</f>
        <v>12.799</v>
      </c>
      <c r="P13" s="32" t="s">
        <v>34</v>
      </c>
      <c r="Q13" s="32" t="s">
        <v>57</v>
      </c>
      <c r="R13" s="32" t="s">
        <v>36</v>
      </c>
      <c r="S13" s="53">
        <v>0</v>
      </c>
      <c r="T13" s="32" t="s">
        <v>37</v>
      </c>
      <c r="U13" s="30">
        <v>145</v>
      </c>
      <c r="V13" s="50"/>
      <c r="W13">
        <v>1</v>
      </c>
    </row>
    <row r="14" ht="19" customHeight="1" spans="1:23">
      <c r="A14" s="29">
        <v>6</v>
      </c>
      <c r="B14" s="30" t="s">
        <v>58</v>
      </c>
      <c r="C14" s="30" t="s">
        <v>59</v>
      </c>
      <c r="D14" s="30">
        <v>8.188</v>
      </c>
      <c r="E14" s="30"/>
      <c r="F14" s="30"/>
      <c r="G14" s="30"/>
      <c r="H14" s="30">
        <v>8.188</v>
      </c>
      <c r="I14" s="60" t="s">
        <v>60</v>
      </c>
      <c r="J14" s="41" t="s">
        <v>61</v>
      </c>
      <c r="K14" s="30">
        <v>2100</v>
      </c>
      <c r="L14" s="30">
        <v>0</v>
      </c>
      <c r="M14" s="41">
        <v>0</v>
      </c>
      <c r="N14" s="41">
        <v>8.188</v>
      </c>
      <c r="O14" s="32">
        <f t="shared" ref="O14:O27" si="0">N14-M14</f>
        <v>8.188</v>
      </c>
      <c r="P14" s="32"/>
      <c r="Q14" s="32"/>
      <c r="R14" s="32" t="s">
        <v>36</v>
      </c>
      <c r="S14" s="53">
        <v>1228</v>
      </c>
      <c r="T14" s="32" t="s">
        <v>37</v>
      </c>
      <c r="U14" s="30">
        <v>12</v>
      </c>
      <c r="V14" s="50" t="s">
        <v>62</v>
      </c>
      <c r="W14">
        <v>1</v>
      </c>
    </row>
    <row r="15" ht="19" customHeight="1" spans="1:23">
      <c r="A15" s="31">
        <v>7</v>
      </c>
      <c r="B15" s="30" t="s">
        <v>63</v>
      </c>
      <c r="C15" s="30" t="s">
        <v>64</v>
      </c>
      <c r="D15" s="30">
        <v>2.564</v>
      </c>
      <c r="E15" s="32"/>
      <c r="F15" s="32"/>
      <c r="G15" s="32"/>
      <c r="H15" s="30">
        <v>2.564</v>
      </c>
      <c r="I15" s="30"/>
      <c r="J15" s="41"/>
      <c r="K15" s="30"/>
      <c r="L15" s="30"/>
      <c r="M15" s="41">
        <v>0</v>
      </c>
      <c r="N15" s="41">
        <v>2.564</v>
      </c>
      <c r="O15" s="32">
        <f t="shared" si="0"/>
        <v>2.564</v>
      </c>
      <c r="P15" s="32"/>
      <c r="Q15" s="32"/>
      <c r="R15" s="32" t="s">
        <v>51</v>
      </c>
      <c r="S15" s="53">
        <v>346</v>
      </c>
      <c r="T15" s="32" t="s">
        <v>37</v>
      </c>
      <c r="U15" s="30">
        <v>3</v>
      </c>
      <c r="V15" s="50" t="s">
        <v>65</v>
      </c>
      <c r="W15">
        <v>1</v>
      </c>
    </row>
    <row r="16" ht="19" customHeight="1" spans="1:23">
      <c r="A16" s="29">
        <v>8</v>
      </c>
      <c r="B16" s="30" t="s">
        <v>66</v>
      </c>
      <c r="C16" s="30" t="s">
        <v>67</v>
      </c>
      <c r="D16" s="30">
        <v>5.932</v>
      </c>
      <c r="E16" s="32"/>
      <c r="F16" s="32"/>
      <c r="G16" s="32"/>
      <c r="H16" s="30">
        <v>5.932</v>
      </c>
      <c r="I16" s="30"/>
      <c r="J16" s="41"/>
      <c r="K16" s="30"/>
      <c r="L16" s="30"/>
      <c r="M16" s="41">
        <v>0</v>
      </c>
      <c r="N16" s="41">
        <v>5.932</v>
      </c>
      <c r="O16" s="32">
        <f t="shared" si="0"/>
        <v>5.932</v>
      </c>
      <c r="P16" s="32" t="s">
        <v>34</v>
      </c>
      <c r="Q16" s="32" t="s">
        <v>68</v>
      </c>
      <c r="R16" s="32" t="s">
        <v>36</v>
      </c>
      <c r="S16" s="53">
        <v>0</v>
      </c>
      <c r="T16" s="32" t="s">
        <v>37</v>
      </c>
      <c r="U16" s="30">
        <v>345</v>
      </c>
      <c r="V16" s="50" t="s">
        <v>65</v>
      </c>
      <c r="W16">
        <v>1</v>
      </c>
    </row>
    <row r="17" ht="19" customHeight="1" spans="1:23">
      <c r="A17" s="31">
        <v>9</v>
      </c>
      <c r="B17" s="30" t="s">
        <v>69</v>
      </c>
      <c r="C17" s="30" t="s">
        <v>70</v>
      </c>
      <c r="D17" s="30">
        <v>2.63</v>
      </c>
      <c r="E17" s="32"/>
      <c r="F17" s="32"/>
      <c r="G17" s="32"/>
      <c r="H17" s="30">
        <v>2.63</v>
      </c>
      <c r="I17" s="30"/>
      <c r="J17" s="41"/>
      <c r="K17" s="30"/>
      <c r="L17" s="30"/>
      <c r="M17" s="41">
        <v>0</v>
      </c>
      <c r="N17" s="41">
        <v>2.63</v>
      </c>
      <c r="O17" s="32">
        <f t="shared" si="0"/>
        <v>2.63</v>
      </c>
      <c r="P17" s="32"/>
      <c r="Q17" s="32"/>
      <c r="R17" s="32" t="s">
        <v>51</v>
      </c>
      <c r="S17" s="53">
        <v>355</v>
      </c>
      <c r="T17" s="32" t="s">
        <v>37</v>
      </c>
      <c r="U17" s="30">
        <v>34</v>
      </c>
      <c r="V17" s="50" t="s">
        <v>65</v>
      </c>
      <c r="W17">
        <v>1</v>
      </c>
    </row>
    <row r="18" ht="19" customHeight="1" spans="1:23">
      <c r="A18" s="29">
        <v>10</v>
      </c>
      <c r="B18" s="30" t="s">
        <v>71</v>
      </c>
      <c r="C18" s="30" t="s">
        <v>72</v>
      </c>
      <c r="D18" s="30">
        <v>9.169</v>
      </c>
      <c r="E18" s="30"/>
      <c r="F18" s="30"/>
      <c r="G18" s="30"/>
      <c r="H18" s="30">
        <v>9.169</v>
      </c>
      <c r="I18" s="60" t="s">
        <v>73</v>
      </c>
      <c r="J18" s="41" t="s">
        <v>74</v>
      </c>
      <c r="K18" s="30">
        <v>4887</v>
      </c>
      <c r="L18" s="30">
        <v>1</v>
      </c>
      <c r="M18" s="41">
        <v>0</v>
      </c>
      <c r="N18" s="41">
        <v>9.169</v>
      </c>
      <c r="O18" s="32">
        <f t="shared" si="0"/>
        <v>9.169</v>
      </c>
      <c r="P18" s="32" t="s">
        <v>34</v>
      </c>
      <c r="Q18" s="32" t="s">
        <v>75</v>
      </c>
      <c r="R18" s="32" t="s">
        <v>36</v>
      </c>
      <c r="S18" s="53">
        <v>0</v>
      </c>
      <c r="T18" s="32" t="s">
        <v>37</v>
      </c>
      <c r="U18" s="30">
        <v>145</v>
      </c>
      <c r="V18" s="50"/>
      <c r="W18">
        <v>1</v>
      </c>
    </row>
    <row r="19" ht="19" customHeight="1" spans="1:23">
      <c r="A19" s="31">
        <v>11</v>
      </c>
      <c r="B19" s="30" t="s">
        <v>76</v>
      </c>
      <c r="C19" s="30" t="s">
        <v>77</v>
      </c>
      <c r="D19" s="30">
        <v>2.883</v>
      </c>
      <c r="E19" s="30"/>
      <c r="F19" s="30"/>
      <c r="G19" s="30"/>
      <c r="H19" s="30">
        <v>2.883</v>
      </c>
      <c r="I19" s="60" t="s">
        <v>78</v>
      </c>
      <c r="J19" s="41" t="s">
        <v>79</v>
      </c>
      <c r="K19" s="30">
        <v>3163</v>
      </c>
      <c r="L19" s="30">
        <v>1</v>
      </c>
      <c r="M19" s="41">
        <v>0</v>
      </c>
      <c r="N19" s="41">
        <v>2.883</v>
      </c>
      <c r="O19" s="32">
        <f t="shared" si="0"/>
        <v>2.883</v>
      </c>
      <c r="P19" s="32"/>
      <c r="Q19" s="32"/>
      <c r="R19" s="32" t="s">
        <v>51</v>
      </c>
      <c r="S19" s="53">
        <v>389</v>
      </c>
      <c r="T19" s="32" t="s">
        <v>37</v>
      </c>
      <c r="U19" s="30">
        <v>1</v>
      </c>
      <c r="V19" s="50"/>
      <c r="W19">
        <v>1</v>
      </c>
    </row>
    <row r="20" ht="19" customHeight="1" spans="1:23">
      <c r="A20" s="29">
        <v>12</v>
      </c>
      <c r="B20" s="30" t="s">
        <v>80</v>
      </c>
      <c r="C20" s="30" t="s">
        <v>81</v>
      </c>
      <c r="D20" s="30">
        <v>2.232</v>
      </c>
      <c r="E20" s="30"/>
      <c r="F20" s="30"/>
      <c r="G20" s="30"/>
      <c r="H20" s="30">
        <v>2.232</v>
      </c>
      <c r="I20" s="60" t="s">
        <v>82</v>
      </c>
      <c r="J20" s="41" t="s">
        <v>83</v>
      </c>
      <c r="K20" s="30">
        <v>2348</v>
      </c>
      <c r="L20" s="30">
        <v>0</v>
      </c>
      <c r="M20" s="41">
        <v>0</v>
      </c>
      <c r="N20" s="41">
        <v>2.232</v>
      </c>
      <c r="O20" s="32">
        <f t="shared" si="0"/>
        <v>2.232</v>
      </c>
      <c r="P20" s="32" t="s">
        <v>34</v>
      </c>
      <c r="Q20" s="32" t="s">
        <v>84</v>
      </c>
      <c r="R20" s="32" t="s">
        <v>36</v>
      </c>
      <c r="S20" s="53">
        <v>0</v>
      </c>
      <c r="T20" s="32" t="s">
        <v>37</v>
      </c>
      <c r="U20" s="30">
        <v>145</v>
      </c>
      <c r="V20" s="50"/>
      <c r="W20">
        <v>1</v>
      </c>
    </row>
    <row r="21" ht="19" customHeight="1" spans="1:23">
      <c r="A21" s="31">
        <v>13</v>
      </c>
      <c r="B21" s="30" t="s">
        <v>85</v>
      </c>
      <c r="C21" s="30" t="s">
        <v>86</v>
      </c>
      <c r="D21" s="30">
        <v>9.165</v>
      </c>
      <c r="E21" s="30"/>
      <c r="F21" s="30"/>
      <c r="G21" s="30"/>
      <c r="H21" s="30">
        <v>9.165</v>
      </c>
      <c r="I21" s="60" t="s">
        <v>87</v>
      </c>
      <c r="J21" s="41" t="s">
        <v>88</v>
      </c>
      <c r="K21" s="30">
        <v>1655</v>
      </c>
      <c r="L21" s="30">
        <v>0</v>
      </c>
      <c r="M21" s="41">
        <v>0</v>
      </c>
      <c r="N21" s="41">
        <v>9.165</v>
      </c>
      <c r="O21" s="32">
        <f t="shared" si="0"/>
        <v>9.165</v>
      </c>
      <c r="P21" s="32" t="s">
        <v>34</v>
      </c>
      <c r="Q21" s="32" t="s">
        <v>89</v>
      </c>
      <c r="R21" s="32" t="s">
        <v>36</v>
      </c>
      <c r="S21" s="53">
        <v>0</v>
      </c>
      <c r="T21" s="32" t="s">
        <v>37</v>
      </c>
      <c r="U21" s="30">
        <v>145</v>
      </c>
      <c r="V21" s="50"/>
      <c r="W21">
        <v>1</v>
      </c>
    </row>
    <row r="22" ht="19" customHeight="1" spans="1:23">
      <c r="A22" s="29">
        <v>14</v>
      </c>
      <c r="B22" s="30" t="s">
        <v>90</v>
      </c>
      <c r="C22" s="30" t="s">
        <v>91</v>
      </c>
      <c r="D22" s="30">
        <v>3.793</v>
      </c>
      <c r="E22" s="32"/>
      <c r="F22" s="32"/>
      <c r="G22" s="32"/>
      <c r="H22" s="30">
        <v>3.793</v>
      </c>
      <c r="I22" s="30"/>
      <c r="J22" s="41"/>
      <c r="K22" s="30"/>
      <c r="L22" s="30"/>
      <c r="M22" s="41">
        <v>0</v>
      </c>
      <c r="N22" s="41">
        <v>3.793</v>
      </c>
      <c r="O22" s="32">
        <f t="shared" si="0"/>
        <v>3.793</v>
      </c>
      <c r="P22" s="32"/>
      <c r="Q22" s="32"/>
      <c r="R22" s="32" t="s">
        <v>51</v>
      </c>
      <c r="S22" s="53">
        <v>512</v>
      </c>
      <c r="T22" s="32" t="s">
        <v>37</v>
      </c>
      <c r="U22" s="30">
        <v>3</v>
      </c>
      <c r="V22" s="50" t="s">
        <v>92</v>
      </c>
      <c r="W22">
        <v>1</v>
      </c>
    </row>
    <row r="23" ht="19" customHeight="1" spans="1:23">
      <c r="A23" s="31">
        <v>15</v>
      </c>
      <c r="B23" s="30" t="s">
        <v>93</v>
      </c>
      <c r="C23" s="30" t="s">
        <v>94</v>
      </c>
      <c r="D23" s="30">
        <v>3.906</v>
      </c>
      <c r="E23" s="32"/>
      <c r="F23" s="32"/>
      <c r="G23" s="32"/>
      <c r="H23" s="30">
        <v>3.906</v>
      </c>
      <c r="I23" s="30"/>
      <c r="J23" s="41"/>
      <c r="K23" s="30"/>
      <c r="L23" s="32"/>
      <c r="M23" s="41">
        <v>0</v>
      </c>
      <c r="N23" s="41">
        <v>3.906</v>
      </c>
      <c r="O23" s="32">
        <f t="shared" si="0"/>
        <v>3.906</v>
      </c>
      <c r="P23" s="32"/>
      <c r="Q23" s="32"/>
      <c r="R23" s="32" t="s">
        <v>51</v>
      </c>
      <c r="S23" s="53">
        <v>527</v>
      </c>
      <c r="T23" s="32" t="s">
        <v>37</v>
      </c>
      <c r="U23" s="30">
        <v>3</v>
      </c>
      <c r="V23" s="50" t="s">
        <v>65</v>
      </c>
      <c r="W23">
        <v>1</v>
      </c>
    </row>
    <row r="24" ht="19" customHeight="1" spans="1:23">
      <c r="A24" s="29">
        <v>16</v>
      </c>
      <c r="B24" s="30" t="s">
        <v>95</v>
      </c>
      <c r="C24" s="30" t="s">
        <v>96</v>
      </c>
      <c r="D24" s="30">
        <v>2.64</v>
      </c>
      <c r="E24" s="32"/>
      <c r="F24" s="32"/>
      <c r="G24" s="32"/>
      <c r="H24" s="30">
        <v>2.64</v>
      </c>
      <c r="I24" s="30"/>
      <c r="J24" s="41"/>
      <c r="K24" s="30"/>
      <c r="L24" s="30"/>
      <c r="M24" s="41">
        <v>0</v>
      </c>
      <c r="N24" s="41">
        <v>2.64</v>
      </c>
      <c r="O24" s="32">
        <f t="shared" si="0"/>
        <v>2.64</v>
      </c>
      <c r="P24" s="32"/>
      <c r="Q24" s="32"/>
      <c r="R24" s="32" t="s">
        <v>51</v>
      </c>
      <c r="S24" s="53">
        <v>356</v>
      </c>
      <c r="T24" s="32" t="s">
        <v>37</v>
      </c>
      <c r="U24" s="30">
        <v>3</v>
      </c>
      <c r="V24" s="50" t="s">
        <v>65</v>
      </c>
      <c r="W24">
        <v>1</v>
      </c>
    </row>
    <row r="25" ht="19" customHeight="1" spans="1:23">
      <c r="A25" s="31">
        <v>17</v>
      </c>
      <c r="B25" s="30" t="s">
        <v>97</v>
      </c>
      <c r="C25" s="30" t="s">
        <v>98</v>
      </c>
      <c r="D25" s="30">
        <v>8.936</v>
      </c>
      <c r="E25" s="32"/>
      <c r="F25" s="32"/>
      <c r="G25" s="32"/>
      <c r="H25" s="30">
        <v>8.936</v>
      </c>
      <c r="I25" s="30"/>
      <c r="J25" s="41"/>
      <c r="K25" s="30"/>
      <c r="L25" s="30"/>
      <c r="M25" s="41">
        <v>0</v>
      </c>
      <c r="N25" s="41">
        <v>8.936</v>
      </c>
      <c r="O25" s="32">
        <f t="shared" si="0"/>
        <v>8.936</v>
      </c>
      <c r="P25" s="32"/>
      <c r="Q25" s="32"/>
      <c r="R25" s="32" t="s">
        <v>51</v>
      </c>
      <c r="S25" s="53">
        <v>1206</v>
      </c>
      <c r="T25" s="32" t="s">
        <v>37</v>
      </c>
      <c r="U25" s="30">
        <v>3</v>
      </c>
      <c r="V25" s="50" t="s">
        <v>99</v>
      </c>
      <c r="W25">
        <v>1</v>
      </c>
    </row>
    <row r="26" ht="31" customHeight="1" spans="1:23">
      <c r="A26" s="29">
        <v>18</v>
      </c>
      <c r="B26" s="30" t="s">
        <v>100</v>
      </c>
      <c r="C26" s="30" t="s">
        <v>101</v>
      </c>
      <c r="D26" s="30">
        <v>8.597</v>
      </c>
      <c r="E26" s="32"/>
      <c r="F26" s="32"/>
      <c r="G26" s="32"/>
      <c r="H26" s="30">
        <v>8.597</v>
      </c>
      <c r="I26" s="60" t="s">
        <v>102</v>
      </c>
      <c r="J26" s="41" t="s">
        <v>103</v>
      </c>
      <c r="K26" s="30">
        <v>5816</v>
      </c>
      <c r="L26" s="30">
        <v>1</v>
      </c>
      <c r="M26" s="41">
        <v>0</v>
      </c>
      <c r="N26" s="41">
        <v>8.597</v>
      </c>
      <c r="O26" s="32">
        <f t="shared" si="0"/>
        <v>8.597</v>
      </c>
      <c r="P26" s="32"/>
      <c r="Q26" s="32"/>
      <c r="R26" s="32" t="s">
        <v>51</v>
      </c>
      <c r="S26" s="53">
        <v>0</v>
      </c>
      <c r="T26" s="32" t="s">
        <v>37</v>
      </c>
      <c r="U26" s="30">
        <v>13</v>
      </c>
      <c r="V26" s="50" t="s">
        <v>65</v>
      </c>
      <c r="W26">
        <v>1</v>
      </c>
    </row>
    <row r="27" ht="31" customHeight="1" spans="1:23">
      <c r="A27" s="31">
        <v>19</v>
      </c>
      <c r="B27" s="30" t="s">
        <v>104</v>
      </c>
      <c r="C27" s="30" t="s">
        <v>105</v>
      </c>
      <c r="D27" s="30">
        <v>6.84</v>
      </c>
      <c r="E27" s="30"/>
      <c r="F27" s="30"/>
      <c r="G27" s="30"/>
      <c r="H27" s="30">
        <v>6.84</v>
      </c>
      <c r="I27" s="60" t="s">
        <v>106</v>
      </c>
      <c r="J27" s="41" t="s">
        <v>107</v>
      </c>
      <c r="K27" s="30">
        <v>6880</v>
      </c>
      <c r="L27" s="30">
        <v>1</v>
      </c>
      <c r="M27" s="41">
        <v>0</v>
      </c>
      <c r="N27" s="41">
        <v>6.84</v>
      </c>
      <c r="O27" s="32">
        <f t="shared" si="0"/>
        <v>6.84</v>
      </c>
      <c r="P27" s="32" t="s">
        <v>34</v>
      </c>
      <c r="Q27" s="32" t="s">
        <v>108</v>
      </c>
      <c r="R27" s="32" t="s">
        <v>36</v>
      </c>
      <c r="S27" s="53">
        <v>0</v>
      </c>
      <c r="T27" s="32" t="s">
        <v>37</v>
      </c>
      <c r="U27" s="30">
        <v>145</v>
      </c>
      <c r="V27" s="50"/>
      <c r="W27">
        <v>1</v>
      </c>
    </row>
    <row r="28" ht="45" customHeight="1" spans="1:23">
      <c r="A28" s="29">
        <v>20</v>
      </c>
      <c r="B28" s="30" t="s">
        <v>109</v>
      </c>
      <c r="C28" s="30" t="s">
        <v>110</v>
      </c>
      <c r="D28" s="30">
        <v>10.605</v>
      </c>
      <c r="E28" s="32"/>
      <c r="F28" s="32"/>
      <c r="G28" s="30">
        <v>1.012</v>
      </c>
      <c r="H28" s="30">
        <v>9.593</v>
      </c>
      <c r="I28" s="60" t="s">
        <v>111</v>
      </c>
      <c r="J28" s="41" t="s">
        <v>112</v>
      </c>
      <c r="K28" s="30">
        <v>9496</v>
      </c>
      <c r="L28" s="30">
        <v>1</v>
      </c>
      <c r="M28" s="41" t="s">
        <v>113</v>
      </c>
      <c r="N28" s="41" t="s">
        <v>114</v>
      </c>
      <c r="O28" s="32">
        <f>3.583-0+5.784-4.178+10.605-9.695</f>
        <v>6.099</v>
      </c>
      <c r="P28" s="32" t="s">
        <v>34</v>
      </c>
      <c r="Q28" s="32" t="s">
        <v>115</v>
      </c>
      <c r="R28" s="32" t="s">
        <v>36</v>
      </c>
      <c r="S28" s="53">
        <v>0</v>
      </c>
      <c r="T28" s="32" t="s">
        <v>37</v>
      </c>
      <c r="U28" s="30">
        <v>135</v>
      </c>
      <c r="V28" s="50" t="s">
        <v>99</v>
      </c>
      <c r="W28">
        <v>1</v>
      </c>
    </row>
    <row r="29" ht="19" customHeight="1" spans="1:23">
      <c r="A29" s="31">
        <v>21</v>
      </c>
      <c r="B29" s="30" t="s">
        <v>116</v>
      </c>
      <c r="C29" s="30" t="s">
        <v>117</v>
      </c>
      <c r="D29" s="30">
        <v>4.669</v>
      </c>
      <c r="E29" s="32"/>
      <c r="F29" s="32"/>
      <c r="G29" s="32"/>
      <c r="H29" s="30">
        <v>4.669</v>
      </c>
      <c r="I29" s="60" t="s">
        <v>118</v>
      </c>
      <c r="J29" s="41" t="s">
        <v>119</v>
      </c>
      <c r="K29" s="30">
        <v>2067</v>
      </c>
      <c r="L29" s="30">
        <v>0</v>
      </c>
      <c r="M29" s="41">
        <v>0</v>
      </c>
      <c r="N29" s="41">
        <v>4.669</v>
      </c>
      <c r="O29" s="32">
        <f t="shared" ref="O29:O42" si="1">N29-M29</f>
        <v>4.669</v>
      </c>
      <c r="P29" s="32" t="s">
        <v>34</v>
      </c>
      <c r="Q29" s="32" t="s">
        <v>120</v>
      </c>
      <c r="R29" s="32" t="s">
        <v>36</v>
      </c>
      <c r="S29" s="53">
        <v>0</v>
      </c>
      <c r="T29" s="32" t="s">
        <v>37</v>
      </c>
      <c r="U29" s="30">
        <v>135</v>
      </c>
      <c r="V29" s="50" t="s">
        <v>92</v>
      </c>
      <c r="W29">
        <v>1</v>
      </c>
    </row>
    <row r="30" ht="19" customHeight="1" spans="1:23">
      <c r="A30" s="29">
        <v>22</v>
      </c>
      <c r="B30" s="30" t="s">
        <v>121</v>
      </c>
      <c r="C30" s="30" t="s">
        <v>122</v>
      </c>
      <c r="D30" s="30">
        <v>6.978</v>
      </c>
      <c r="E30" s="32"/>
      <c r="F30" s="32"/>
      <c r="G30" s="32"/>
      <c r="H30" s="30">
        <v>6.978</v>
      </c>
      <c r="I30" s="60" t="s">
        <v>123</v>
      </c>
      <c r="J30" s="41" t="s">
        <v>124</v>
      </c>
      <c r="K30" s="30">
        <v>1165</v>
      </c>
      <c r="L30" s="30">
        <v>0</v>
      </c>
      <c r="M30" s="41">
        <v>0</v>
      </c>
      <c r="N30" s="41">
        <v>6.978</v>
      </c>
      <c r="O30" s="32">
        <f t="shared" si="1"/>
        <v>6.978</v>
      </c>
      <c r="P30" s="32"/>
      <c r="Q30" s="32"/>
      <c r="R30" s="32" t="s">
        <v>51</v>
      </c>
      <c r="S30" s="53">
        <v>942</v>
      </c>
      <c r="T30" s="32" t="s">
        <v>37</v>
      </c>
      <c r="U30" s="30">
        <v>13</v>
      </c>
      <c r="V30" s="50" t="s">
        <v>92</v>
      </c>
      <c r="W30">
        <v>1</v>
      </c>
    </row>
    <row r="31" ht="19" customHeight="1" spans="1:23">
      <c r="A31" s="31">
        <v>23</v>
      </c>
      <c r="B31" s="30" t="s">
        <v>125</v>
      </c>
      <c r="C31" s="30" t="s">
        <v>126</v>
      </c>
      <c r="D31" s="30">
        <v>4.446</v>
      </c>
      <c r="E31" s="30">
        <v>1.018</v>
      </c>
      <c r="F31" s="30"/>
      <c r="G31" s="30"/>
      <c r="H31" s="30">
        <v>3.428</v>
      </c>
      <c r="I31" s="60" t="s">
        <v>127</v>
      </c>
      <c r="J31" s="41" t="s">
        <v>128</v>
      </c>
      <c r="K31" s="30">
        <v>2247</v>
      </c>
      <c r="L31" s="30">
        <v>0</v>
      </c>
      <c r="M31" s="41">
        <v>1.018</v>
      </c>
      <c r="N31" s="41">
        <v>4.446</v>
      </c>
      <c r="O31" s="32">
        <f t="shared" si="1"/>
        <v>3.428</v>
      </c>
      <c r="P31" s="32" t="s">
        <v>34</v>
      </c>
      <c r="Q31" s="32" t="s">
        <v>129</v>
      </c>
      <c r="R31" s="32" t="s">
        <v>36</v>
      </c>
      <c r="S31" s="53">
        <v>0</v>
      </c>
      <c r="T31" s="32" t="s">
        <v>37</v>
      </c>
      <c r="U31" s="30">
        <v>145</v>
      </c>
      <c r="V31" s="50"/>
      <c r="W31">
        <v>1</v>
      </c>
    </row>
    <row r="32" ht="19" customHeight="1" spans="1:23">
      <c r="A32" s="29">
        <v>24</v>
      </c>
      <c r="B32" s="30" t="s">
        <v>130</v>
      </c>
      <c r="C32" s="30" t="s">
        <v>131</v>
      </c>
      <c r="D32" s="30">
        <v>6.547</v>
      </c>
      <c r="E32" s="30"/>
      <c r="F32" s="30"/>
      <c r="G32" s="30">
        <v>1.431</v>
      </c>
      <c r="H32" s="30">
        <v>5.116</v>
      </c>
      <c r="I32" s="60" t="s">
        <v>132</v>
      </c>
      <c r="J32" s="41" t="s">
        <v>133</v>
      </c>
      <c r="K32" s="30">
        <v>3046</v>
      </c>
      <c r="L32" s="30">
        <v>1</v>
      </c>
      <c r="M32" s="41">
        <v>3.489</v>
      </c>
      <c r="N32" s="41">
        <v>6.547</v>
      </c>
      <c r="O32" s="32">
        <f t="shared" si="1"/>
        <v>3.058</v>
      </c>
      <c r="P32" s="32" t="s">
        <v>34</v>
      </c>
      <c r="Q32" s="32" t="s">
        <v>129</v>
      </c>
      <c r="R32" s="32" t="s">
        <v>36</v>
      </c>
      <c r="S32" s="53">
        <v>0</v>
      </c>
      <c r="T32" s="32" t="s">
        <v>37</v>
      </c>
      <c r="U32" s="30">
        <v>145</v>
      </c>
      <c r="V32" s="50"/>
      <c r="W32">
        <v>1</v>
      </c>
    </row>
    <row r="33" ht="30" customHeight="1" spans="1:24">
      <c r="A33" s="31">
        <v>25</v>
      </c>
      <c r="B33" s="30" t="s">
        <v>134</v>
      </c>
      <c r="C33" s="30" t="s">
        <v>135</v>
      </c>
      <c r="D33" s="30">
        <v>6.294</v>
      </c>
      <c r="E33" s="30"/>
      <c r="F33" s="30"/>
      <c r="G33" s="30">
        <v>2.944</v>
      </c>
      <c r="H33" s="30">
        <v>3.35</v>
      </c>
      <c r="I33" s="60" t="s">
        <v>136</v>
      </c>
      <c r="J33" s="41" t="s">
        <v>137</v>
      </c>
      <c r="K33" s="30">
        <v>5887</v>
      </c>
      <c r="L33" s="30">
        <v>1</v>
      </c>
      <c r="M33" s="41">
        <v>4.197</v>
      </c>
      <c r="N33" s="41">
        <v>6.294</v>
      </c>
      <c r="O33" s="32">
        <f t="shared" si="1"/>
        <v>2.097</v>
      </c>
      <c r="P33" s="32"/>
      <c r="Q33" s="32"/>
      <c r="R33" s="32" t="s">
        <v>51</v>
      </c>
      <c r="S33" s="53">
        <v>283</v>
      </c>
      <c r="T33" s="32" t="s">
        <v>37</v>
      </c>
      <c r="U33" s="30">
        <v>1</v>
      </c>
      <c r="V33" s="50"/>
      <c r="W33">
        <v>1</v>
      </c>
      <c r="X33" t="s">
        <v>138</v>
      </c>
    </row>
    <row r="34" ht="19" customHeight="1" spans="1:23">
      <c r="A34" s="29">
        <v>26</v>
      </c>
      <c r="B34" s="30" t="s">
        <v>139</v>
      </c>
      <c r="C34" s="30" t="s">
        <v>140</v>
      </c>
      <c r="D34" s="30">
        <v>3.026</v>
      </c>
      <c r="E34" s="30"/>
      <c r="F34" s="30"/>
      <c r="G34" s="30"/>
      <c r="H34" s="30">
        <v>3.026</v>
      </c>
      <c r="I34" s="60" t="s">
        <v>141</v>
      </c>
      <c r="J34" s="41" t="s">
        <v>142</v>
      </c>
      <c r="K34" s="30">
        <v>2896</v>
      </c>
      <c r="L34" s="30">
        <v>1</v>
      </c>
      <c r="M34" s="41">
        <v>0</v>
      </c>
      <c r="N34" s="41">
        <v>3.026</v>
      </c>
      <c r="O34" s="32">
        <f t="shared" si="1"/>
        <v>3.026</v>
      </c>
      <c r="P34" s="32"/>
      <c r="Q34" s="32"/>
      <c r="R34" s="32" t="s">
        <v>51</v>
      </c>
      <c r="S34" s="53">
        <v>409</v>
      </c>
      <c r="T34" s="32" t="s">
        <v>37</v>
      </c>
      <c r="U34" s="30">
        <v>1</v>
      </c>
      <c r="V34" s="50"/>
      <c r="W34">
        <v>1</v>
      </c>
    </row>
    <row r="35" ht="31" customHeight="1" spans="1:23">
      <c r="A35" s="31">
        <v>27</v>
      </c>
      <c r="B35" s="30" t="s">
        <v>143</v>
      </c>
      <c r="C35" s="30" t="s">
        <v>144</v>
      </c>
      <c r="D35" s="30">
        <v>3.646</v>
      </c>
      <c r="E35" s="32"/>
      <c r="F35" s="32"/>
      <c r="G35" s="32"/>
      <c r="H35" s="30">
        <v>3.646</v>
      </c>
      <c r="I35" s="60" t="s">
        <v>145</v>
      </c>
      <c r="J35" s="41" t="s">
        <v>146</v>
      </c>
      <c r="K35" s="30">
        <v>2890</v>
      </c>
      <c r="L35" s="30">
        <v>1</v>
      </c>
      <c r="M35" s="41">
        <v>0</v>
      </c>
      <c r="N35" s="41">
        <v>3.646</v>
      </c>
      <c r="O35" s="32">
        <f t="shared" si="1"/>
        <v>3.646</v>
      </c>
      <c r="P35" s="32" t="s">
        <v>34</v>
      </c>
      <c r="Q35" s="32" t="s">
        <v>147</v>
      </c>
      <c r="R35" s="32" t="s">
        <v>36</v>
      </c>
      <c r="S35" s="53">
        <v>0</v>
      </c>
      <c r="T35" s="32" t="s">
        <v>37</v>
      </c>
      <c r="U35" s="30">
        <v>1345</v>
      </c>
      <c r="V35" s="50" t="s">
        <v>92</v>
      </c>
      <c r="W35">
        <v>1</v>
      </c>
    </row>
    <row r="36" ht="19" customHeight="1" spans="1:23">
      <c r="A36" s="29">
        <v>28</v>
      </c>
      <c r="B36" s="30" t="s">
        <v>148</v>
      </c>
      <c r="C36" s="30" t="s">
        <v>149</v>
      </c>
      <c r="D36" s="30">
        <v>3.827</v>
      </c>
      <c r="E36" s="30">
        <v>0.362</v>
      </c>
      <c r="F36" s="30"/>
      <c r="G36" s="30"/>
      <c r="H36" s="30">
        <v>3.465</v>
      </c>
      <c r="I36" s="60" t="s">
        <v>150</v>
      </c>
      <c r="J36" s="41" t="s">
        <v>151</v>
      </c>
      <c r="K36" s="30">
        <v>9508</v>
      </c>
      <c r="L36" s="30">
        <v>1</v>
      </c>
      <c r="M36" s="41">
        <v>0.362</v>
      </c>
      <c r="N36" s="41">
        <v>3.827</v>
      </c>
      <c r="O36" s="32">
        <f t="shared" si="1"/>
        <v>3.465</v>
      </c>
      <c r="P36" s="32"/>
      <c r="Q36" s="32"/>
      <c r="R36" s="32" t="s">
        <v>51</v>
      </c>
      <c r="S36" s="53">
        <v>468</v>
      </c>
      <c r="T36" s="32" t="s">
        <v>37</v>
      </c>
      <c r="U36" s="30">
        <v>1</v>
      </c>
      <c r="V36" s="50"/>
      <c r="W36">
        <v>1</v>
      </c>
    </row>
    <row r="37" ht="19" customHeight="1" spans="1:23">
      <c r="A37" s="31">
        <v>29</v>
      </c>
      <c r="B37" s="30" t="s">
        <v>152</v>
      </c>
      <c r="C37" s="30" t="s">
        <v>153</v>
      </c>
      <c r="D37" s="30">
        <v>3.088</v>
      </c>
      <c r="E37" s="30"/>
      <c r="F37" s="30"/>
      <c r="G37" s="30"/>
      <c r="H37" s="30">
        <v>3.088</v>
      </c>
      <c r="I37" s="60" t="s">
        <v>154</v>
      </c>
      <c r="J37" s="41" t="s">
        <v>155</v>
      </c>
      <c r="K37" s="30">
        <v>1670</v>
      </c>
      <c r="L37" s="30">
        <v>0</v>
      </c>
      <c r="M37" s="41">
        <v>0</v>
      </c>
      <c r="N37" s="41">
        <v>3.088</v>
      </c>
      <c r="O37" s="32">
        <f t="shared" si="1"/>
        <v>3.088</v>
      </c>
      <c r="P37" s="32" t="s">
        <v>34</v>
      </c>
      <c r="Q37" s="32" t="s">
        <v>156</v>
      </c>
      <c r="R37" s="32" t="s">
        <v>36</v>
      </c>
      <c r="S37" s="53">
        <v>0</v>
      </c>
      <c r="T37" s="32" t="s">
        <v>37</v>
      </c>
      <c r="U37" s="30">
        <v>145</v>
      </c>
      <c r="V37" s="50" t="s">
        <v>157</v>
      </c>
      <c r="W37">
        <v>1</v>
      </c>
    </row>
    <row r="38" ht="19" customHeight="1" spans="1:23">
      <c r="A38" s="29">
        <v>30</v>
      </c>
      <c r="B38" s="30" t="s">
        <v>158</v>
      </c>
      <c r="C38" s="30" t="s">
        <v>159</v>
      </c>
      <c r="D38" s="30">
        <v>4.017</v>
      </c>
      <c r="E38" s="30">
        <v>1.369</v>
      </c>
      <c r="F38" s="30">
        <v>1.242</v>
      </c>
      <c r="G38" s="30"/>
      <c r="H38" s="30">
        <v>1.406</v>
      </c>
      <c r="I38" s="60" t="s">
        <v>160</v>
      </c>
      <c r="J38" s="41" t="s">
        <v>161</v>
      </c>
      <c r="K38" s="30">
        <v>1458</v>
      </c>
      <c r="L38" s="30">
        <v>0</v>
      </c>
      <c r="M38" s="41">
        <v>2.611</v>
      </c>
      <c r="N38" s="41">
        <v>4.017</v>
      </c>
      <c r="O38" s="32">
        <f t="shared" si="1"/>
        <v>1.406</v>
      </c>
      <c r="P38" s="32" t="s">
        <v>34</v>
      </c>
      <c r="Q38" s="32" t="s">
        <v>162</v>
      </c>
      <c r="R38" s="32" t="s">
        <v>36</v>
      </c>
      <c r="S38" s="53">
        <v>0</v>
      </c>
      <c r="T38" s="32" t="s">
        <v>37</v>
      </c>
      <c r="U38" s="30">
        <v>1245</v>
      </c>
      <c r="V38" s="50" t="s">
        <v>163</v>
      </c>
      <c r="W38">
        <v>1</v>
      </c>
    </row>
    <row r="39" ht="19" customHeight="1" spans="1:23">
      <c r="A39" s="31">
        <v>31</v>
      </c>
      <c r="B39" s="30" t="s">
        <v>164</v>
      </c>
      <c r="C39" s="30" t="s">
        <v>165</v>
      </c>
      <c r="D39" s="30">
        <v>2.529</v>
      </c>
      <c r="E39" s="32"/>
      <c r="F39" s="32"/>
      <c r="G39" s="32"/>
      <c r="H39" s="30">
        <v>2.529</v>
      </c>
      <c r="I39" s="60" t="s">
        <v>166</v>
      </c>
      <c r="J39" s="41" t="s">
        <v>167</v>
      </c>
      <c r="K39" s="30">
        <v>1762</v>
      </c>
      <c r="L39" s="30">
        <v>0</v>
      </c>
      <c r="M39" s="41">
        <v>0</v>
      </c>
      <c r="N39" s="41">
        <v>2.529</v>
      </c>
      <c r="O39" s="32">
        <f t="shared" si="1"/>
        <v>2.529</v>
      </c>
      <c r="P39" s="32"/>
      <c r="Q39" s="32"/>
      <c r="R39" s="32" t="s">
        <v>51</v>
      </c>
      <c r="S39" s="53">
        <v>341</v>
      </c>
      <c r="T39" s="32" t="s">
        <v>37</v>
      </c>
      <c r="U39" s="30">
        <v>13</v>
      </c>
      <c r="V39" s="50" t="s">
        <v>92</v>
      </c>
      <c r="W39">
        <v>1</v>
      </c>
    </row>
    <row r="40" ht="19" customHeight="1" spans="1:23">
      <c r="A40" s="29">
        <v>32</v>
      </c>
      <c r="B40" s="30" t="s">
        <v>168</v>
      </c>
      <c r="C40" s="30" t="s">
        <v>169</v>
      </c>
      <c r="D40" s="30">
        <v>2.341</v>
      </c>
      <c r="E40" s="32"/>
      <c r="F40" s="32"/>
      <c r="G40" s="32"/>
      <c r="H40" s="30">
        <v>2.341</v>
      </c>
      <c r="I40" s="60" t="s">
        <v>170</v>
      </c>
      <c r="J40" s="41" t="s">
        <v>171</v>
      </c>
      <c r="K40" s="30">
        <v>2335</v>
      </c>
      <c r="L40" s="30">
        <v>0</v>
      </c>
      <c r="M40" s="41">
        <v>0</v>
      </c>
      <c r="N40" s="41">
        <v>2.341</v>
      </c>
      <c r="O40" s="32">
        <f t="shared" si="1"/>
        <v>2.341</v>
      </c>
      <c r="P40" s="32"/>
      <c r="Q40" s="32"/>
      <c r="R40" s="32" t="s">
        <v>51</v>
      </c>
      <c r="S40" s="53">
        <v>316</v>
      </c>
      <c r="T40" s="32" t="s">
        <v>37</v>
      </c>
      <c r="U40" s="30">
        <v>13</v>
      </c>
      <c r="V40" s="50" t="s">
        <v>92</v>
      </c>
      <c r="W40">
        <v>1</v>
      </c>
    </row>
    <row r="41" ht="31" customHeight="1" spans="1:23">
      <c r="A41" s="31">
        <v>33</v>
      </c>
      <c r="B41" s="30" t="s">
        <v>172</v>
      </c>
      <c r="C41" s="30" t="s">
        <v>173</v>
      </c>
      <c r="D41" s="30">
        <v>2.393</v>
      </c>
      <c r="E41" s="32"/>
      <c r="F41" s="32"/>
      <c r="G41" s="32"/>
      <c r="H41" s="30">
        <v>2.393</v>
      </c>
      <c r="I41" s="60" t="s">
        <v>174</v>
      </c>
      <c r="J41" s="41" t="s">
        <v>175</v>
      </c>
      <c r="K41" s="30">
        <v>3698</v>
      </c>
      <c r="L41" s="30">
        <v>1</v>
      </c>
      <c r="M41" s="41">
        <v>0</v>
      </c>
      <c r="N41" s="41">
        <v>2.393</v>
      </c>
      <c r="O41" s="32">
        <f t="shared" si="1"/>
        <v>2.393</v>
      </c>
      <c r="P41" s="32"/>
      <c r="Q41" s="32"/>
      <c r="R41" s="32" t="s">
        <v>51</v>
      </c>
      <c r="S41" s="53">
        <v>323</v>
      </c>
      <c r="T41" s="32" t="s">
        <v>37</v>
      </c>
      <c r="U41" s="30">
        <v>13</v>
      </c>
      <c r="V41" s="50" t="s">
        <v>92</v>
      </c>
      <c r="W41">
        <v>1</v>
      </c>
    </row>
    <row r="42" ht="31" customHeight="1" spans="1:23">
      <c r="A42" s="29">
        <v>34</v>
      </c>
      <c r="B42" s="30" t="s">
        <v>176</v>
      </c>
      <c r="C42" s="30" t="s">
        <v>177</v>
      </c>
      <c r="D42" s="30">
        <v>11.479</v>
      </c>
      <c r="E42" s="30">
        <v>4.326</v>
      </c>
      <c r="F42" s="32"/>
      <c r="G42" s="32"/>
      <c r="H42" s="30">
        <v>7.153</v>
      </c>
      <c r="I42" s="60" t="s">
        <v>178</v>
      </c>
      <c r="J42" s="41" t="s">
        <v>179</v>
      </c>
      <c r="K42" s="30">
        <v>4612</v>
      </c>
      <c r="L42" s="30">
        <v>1</v>
      </c>
      <c r="M42" s="41">
        <v>5.806</v>
      </c>
      <c r="N42" s="41">
        <v>11.479</v>
      </c>
      <c r="O42" s="32">
        <f t="shared" si="1"/>
        <v>5.673</v>
      </c>
      <c r="P42" s="32" t="s">
        <v>34</v>
      </c>
      <c r="Q42" s="32" t="s">
        <v>147</v>
      </c>
      <c r="R42" s="32" t="s">
        <v>36</v>
      </c>
      <c r="S42" s="53">
        <v>0</v>
      </c>
      <c r="T42" s="32" t="s">
        <v>37</v>
      </c>
      <c r="U42" s="30">
        <v>135</v>
      </c>
      <c r="V42" s="50" t="s">
        <v>92</v>
      </c>
      <c r="W42">
        <v>1</v>
      </c>
    </row>
    <row r="43" ht="31" customHeight="1" spans="1:23">
      <c r="A43" s="31">
        <v>35</v>
      </c>
      <c r="B43" s="30" t="s">
        <v>180</v>
      </c>
      <c r="C43" s="30" t="s">
        <v>181</v>
      </c>
      <c r="D43" s="30">
        <v>4.401</v>
      </c>
      <c r="E43" s="32"/>
      <c r="F43" s="32"/>
      <c r="G43" s="32"/>
      <c r="H43" s="30">
        <v>4.401</v>
      </c>
      <c r="I43" s="60" t="s">
        <v>182</v>
      </c>
      <c r="J43" s="41" t="s">
        <v>183</v>
      </c>
      <c r="K43" s="30">
        <v>2271</v>
      </c>
      <c r="L43" s="30">
        <v>0</v>
      </c>
      <c r="M43" s="41" t="s">
        <v>184</v>
      </c>
      <c r="N43" s="41" t="s">
        <v>185</v>
      </c>
      <c r="O43" s="32">
        <f>1.892-0.64+4.401-3.528</f>
        <v>2.125</v>
      </c>
      <c r="P43" s="32"/>
      <c r="Q43" s="32"/>
      <c r="R43" s="32" t="s">
        <v>51</v>
      </c>
      <c r="S43" s="53">
        <v>287</v>
      </c>
      <c r="T43" s="32" t="s">
        <v>37</v>
      </c>
      <c r="U43" s="30">
        <v>13</v>
      </c>
      <c r="V43" s="50" t="s">
        <v>92</v>
      </c>
      <c r="W43">
        <v>1</v>
      </c>
    </row>
    <row r="44" ht="30" customHeight="1" spans="1:23">
      <c r="A44" s="29">
        <v>36</v>
      </c>
      <c r="B44" s="30" t="s">
        <v>186</v>
      </c>
      <c r="C44" s="30" t="s">
        <v>187</v>
      </c>
      <c r="D44" s="30">
        <v>3.613</v>
      </c>
      <c r="E44" s="30"/>
      <c r="F44" s="30"/>
      <c r="G44" s="30"/>
      <c r="H44" s="30">
        <v>3.613</v>
      </c>
      <c r="I44" s="60" t="s">
        <v>188</v>
      </c>
      <c r="J44" s="41" t="s">
        <v>189</v>
      </c>
      <c r="K44" s="30">
        <v>3006</v>
      </c>
      <c r="L44" s="30">
        <v>1</v>
      </c>
      <c r="M44" s="41">
        <v>0</v>
      </c>
      <c r="N44" s="41">
        <v>3.613</v>
      </c>
      <c r="O44" s="32">
        <f t="shared" ref="O44:O107" si="2">N44-M44</f>
        <v>3.613</v>
      </c>
      <c r="P44" s="32" t="s">
        <v>34</v>
      </c>
      <c r="Q44" s="32" t="s">
        <v>190</v>
      </c>
      <c r="R44" s="32" t="s">
        <v>36</v>
      </c>
      <c r="S44" s="53">
        <v>0</v>
      </c>
      <c r="T44" s="32" t="s">
        <v>37</v>
      </c>
      <c r="U44" s="30">
        <v>145</v>
      </c>
      <c r="V44" s="50"/>
      <c r="W44">
        <v>1</v>
      </c>
    </row>
    <row r="45" ht="19" customHeight="1" spans="1:22">
      <c r="A45" s="31">
        <v>37</v>
      </c>
      <c r="B45" s="30" t="s">
        <v>191</v>
      </c>
      <c r="C45" s="30" t="s">
        <v>192</v>
      </c>
      <c r="D45" s="30">
        <v>6.539</v>
      </c>
      <c r="E45" s="30"/>
      <c r="F45" s="30"/>
      <c r="G45" s="30"/>
      <c r="H45" s="30">
        <v>6.539</v>
      </c>
      <c r="I45" s="60" t="s">
        <v>193</v>
      </c>
      <c r="J45" s="41" t="s">
        <v>194</v>
      </c>
      <c r="K45" s="30">
        <v>1133</v>
      </c>
      <c r="L45" s="30">
        <v>0</v>
      </c>
      <c r="M45" s="41">
        <v>0</v>
      </c>
      <c r="N45" s="41">
        <v>6.539</v>
      </c>
      <c r="O45" s="32">
        <f t="shared" si="2"/>
        <v>6.539</v>
      </c>
      <c r="P45" s="32"/>
      <c r="Q45" s="32"/>
      <c r="R45" s="32" t="s">
        <v>51</v>
      </c>
      <c r="S45" s="53">
        <v>883</v>
      </c>
      <c r="T45" s="32" t="s">
        <v>52</v>
      </c>
      <c r="U45" s="30">
        <v>1</v>
      </c>
      <c r="V45" s="54"/>
    </row>
    <row r="46" ht="31" customHeight="1" spans="1:23">
      <c r="A46" s="29">
        <v>38</v>
      </c>
      <c r="B46" s="30" t="s">
        <v>195</v>
      </c>
      <c r="C46" s="30" t="s">
        <v>196</v>
      </c>
      <c r="D46" s="30">
        <v>6.444</v>
      </c>
      <c r="E46" s="30"/>
      <c r="F46" s="30"/>
      <c r="G46" s="30"/>
      <c r="H46" s="30">
        <v>6.444</v>
      </c>
      <c r="I46" s="60" t="s">
        <v>197</v>
      </c>
      <c r="J46" s="41" t="s">
        <v>198</v>
      </c>
      <c r="K46" s="30">
        <v>4013</v>
      </c>
      <c r="L46" s="30">
        <v>1</v>
      </c>
      <c r="M46" s="41">
        <v>0</v>
      </c>
      <c r="N46" s="41">
        <v>6.444</v>
      </c>
      <c r="O46" s="32">
        <f t="shared" si="2"/>
        <v>6.444</v>
      </c>
      <c r="P46" s="32" t="s">
        <v>34</v>
      </c>
      <c r="Q46" s="32" t="s">
        <v>199</v>
      </c>
      <c r="R46" s="32" t="s">
        <v>36</v>
      </c>
      <c r="S46" s="53">
        <v>0</v>
      </c>
      <c r="T46" s="32" t="s">
        <v>37</v>
      </c>
      <c r="U46" s="30">
        <v>145</v>
      </c>
      <c r="V46" s="50"/>
      <c r="W46">
        <v>1</v>
      </c>
    </row>
    <row r="47" ht="31" customHeight="1" spans="1:23">
      <c r="A47" s="31">
        <v>39</v>
      </c>
      <c r="B47" s="30" t="s">
        <v>200</v>
      </c>
      <c r="C47" s="30" t="s">
        <v>201</v>
      </c>
      <c r="D47" s="30">
        <v>5.88</v>
      </c>
      <c r="E47" s="30"/>
      <c r="F47" s="30"/>
      <c r="G47" s="30"/>
      <c r="H47" s="30">
        <v>5.88</v>
      </c>
      <c r="I47" s="60" t="s">
        <v>202</v>
      </c>
      <c r="J47" s="41" t="s">
        <v>203</v>
      </c>
      <c r="K47" s="30">
        <v>2568</v>
      </c>
      <c r="L47" s="30">
        <v>1</v>
      </c>
      <c r="M47" s="41">
        <v>0</v>
      </c>
      <c r="N47" s="41">
        <v>5.88</v>
      </c>
      <c r="O47" s="32">
        <f t="shared" si="2"/>
        <v>5.88</v>
      </c>
      <c r="P47" s="32" t="s">
        <v>34</v>
      </c>
      <c r="Q47" s="32" t="s">
        <v>156</v>
      </c>
      <c r="R47" s="32" t="s">
        <v>36</v>
      </c>
      <c r="S47" s="53">
        <v>0</v>
      </c>
      <c r="T47" s="32" t="s">
        <v>37</v>
      </c>
      <c r="U47" s="30">
        <v>145</v>
      </c>
      <c r="V47" s="50"/>
      <c r="W47">
        <v>1</v>
      </c>
    </row>
    <row r="48" ht="19" customHeight="1" spans="1:23">
      <c r="A48" s="29">
        <v>40</v>
      </c>
      <c r="B48" s="30" t="s">
        <v>204</v>
      </c>
      <c r="C48" s="30" t="s">
        <v>205</v>
      </c>
      <c r="D48" s="30">
        <v>2.748</v>
      </c>
      <c r="E48" s="32"/>
      <c r="F48" s="32"/>
      <c r="G48" s="32"/>
      <c r="H48" s="30">
        <v>2.748</v>
      </c>
      <c r="I48" s="30"/>
      <c r="J48" s="41"/>
      <c r="K48" s="30"/>
      <c r="L48" s="32"/>
      <c r="M48" s="41">
        <v>0</v>
      </c>
      <c r="N48" s="41">
        <v>2.748</v>
      </c>
      <c r="O48" s="32">
        <f t="shared" si="2"/>
        <v>2.748</v>
      </c>
      <c r="P48" s="32" t="s">
        <v>34</v>
      </c>
      <c r="Q48" s="32" t="s">
        <v>206</v>
      </c>
      <c r="R48" s="32" t="s">
        <v>36</v>
      </c>
      <c r="S48" s="53">
        <v>0</v>
      </c>
      <c r="T48" s="32" t="s">
        <v>37</v>
      </c>
      <c r="U48" s="30">
        <v>35</v>
      </c>
      <c r="V48" s="50" t="s">
        <v>92</v>
      </c>
      <c r="W48">
        <v>1</v>
      </c>
    </row>
    <row r="49" ht="19" customHeight="1" spans="1:23">
      <c r="A49" s="31">
        <v>41</v>
      </c>
      <c r="B49" s="30" t="s">
        <v>207</v>
      </c>
      <c r="C49" s="30" t="s">
        <v>208</v>
      </c>
      <c r="D49" s="30">
        <v>3.591</v>
      </c>
      <c r="E49" s="32"/>
      <c r="F49" s="32"/>
      <c r="G49" s="32"/>
      <c r="H49" s="30">
        <v>3.591</v>
      </c>
      <c r="I49" s="30"/>
      <c r="J49" s="41"/>
      <c r="K49" s="30"/>
      <c r="L49" s="30"/>
      <c r="M49" s="41">
        <v>0</v>
      </c>
      <c r="N49" s="41">
        <v>3.591</v>
      </c>
      <c r="O49" s="32">
        <f t="shared" si="2"/>
        <v>3.591</v>
      </c>
      <c r="P49" s="32"/>
      <c r="Q49" s="32"/>
      <c r="R49" s="32" t="s">
        <v>51</v>
      </c>
      <c r="S49" s="53">
        <v>485</v>
      </c>
      <c r="T49" s="32" t="s">
        <v>37</v>
      </c>
      <c r="U49" s="30">
        <v>34</v>
      </c>
      <c r="V49" s="50" t="s">
        <v>65</v>
      </c>
      <c r="W49">
        <v>1</v>
      </c>
    </row>
    <row r="50" ht="19" customHeight="1" spans="1:23">
      <c r="A50" s="29">
        <v>42</v>
      </c>
      <c r="B50" s="30" t="s">
        <v>209</v>
      </c>
      <c r="C50" s="30" t="s">
        <v>210</v>
      </c>
      <c r="D50" s="30">
        <v>2.415</v>
      </c>
      <c r="E50" s="32"/>
      <c r="F50" s="32"/>
      <c r="G50" s="32"/>
      <c r="H50" s="30">
        <v>2.415</v>
      </c>
      <c r="I50" s="60" t="s">
        <v>211</v>
      </c>
      <c r="J50" s="41" t="s">
        <v>212</v>
      </c>
      <c r="K50" s="30">
        <v>5240</v>
      </c>
      <c r="L50" s="30">
        <v>1</v>
      </c>
      <c r="M50" s="41">
        <v>0</v>
      </c>
      <c r="N50" s="41">
        <v>2.415</v>
      </c>
      <c r="O50" s="32">
        <f t="shared" si="2"/>
        <v>2.415</v>
      </c>
      <c r="P50" s="32"/>
      <c r="Q50" s="32"/>
      <c r="R50" s="32" t="s">
        <v>36</v>
      </c>
      <c r="S50" s="53">
        <v>362</v>
      </c>
      <c r="T50" s="32" t="s">
        <v>37</v>
      </c>
      <c r="U50" s="30">
        <v>123</v>
      </c>
      <c r="V50" s="50" t="s">
        <v>213</v>
      </c>
      <c r="W50">
        <v>1</v>
      </c>
    </row>
    <row r="51" ht="19" customHeight="1" spans="1:23">
      <c r="A51" s="31">
        <v>43</v>
      </c>
      <c r="B51" s="30" t="s">
        <v>214</v>
      </c>
      <c r="C51" s="30" t="s">
        <v>215</v>
      </c>
      <c r="D51" s="30">
        <v>2.765</v>
      </c>
      <c r="E51" s="32"/>
      <c r="F51" s="32"/>
      <c r="G51" s="32"/>
      <c r="H51" s="30">
        <v>2.765</v>
      </c>
      <c r="I51" s="30"/>
      <c r="J51" s="41"/>
      <c r="K51" s="30"/>
      <c r="L51" s="32"/>
      <c r="M51" s="41">
        <v>0</v>
      </c>
      <c r="N51" s="41">
        <v>2.765</v>
      </c>
      <c r="O51" s="32">
        <f t="shared" si="2"/>
        <v>2.765</v>
      </c>
      <c r="P51" s="32"/>
      <c r="Q51" s="32"/>
      <c r="R51" s="32" t="s">
        <v>51</v>
      </c>
      <c r="S51" s="53">
        <v>373</v>
      </c>
      <c r="T51" s="32" t="s">
        <v>37</v>
      </c>
      <c r="U51" s="30">
        <v>3</v>
      </c>
      <c r="V51" s="50" t="s">
        <v>65</v>
      </c>
      <c r="W51">
        <v>1</v>
      </c>
    </row>
    <row r="52" ht="19" customHeight="1" spans="1:23">
      <c r="A52" s="29">
        <v>44</v>
      </c>
      <c r="B52" s="30" t="s">
        <v>216</v>
      </c>
      <c r="C52" s="30" t="s">
        <v>217</v>
      </c>
      <c r="D52" s="30">
        <v>2.944</v>
      </c>
      <c r="E52" s="32"/>
      <c r="F52" s="32"/>
      <c r="G52" s="32"/>
      <c r="H52" s="30">
        <v>2.944</v>
      </c>
      <c r="I52" s="30"/>
      <c r="J52" s="41"/>
      <c r="K52" s="30"/>
      <c r="L52" s="32"/>
      <c r="M52" s="41">
        <v>0</v>
      </c>
      <c r="N52" s="41">
        <v>2.944</v>
      </c>
      <c r="O52" s="32">
        <f t="shared" si="2"/>
        <v>2.944</v>
      </c>
      <c r="P52" s="32"/>
      <c r="Q52" s="32"/>
      <c r="R52" s="32" t="s">
        <v>51</v>
      </c>
      <c r="S52" s="53">
        <v>397</v>
      </c>
      <c r="T52" s="32" t="s">
        <v>37</v>
      </c>
      <c r="U52" s="30">
        <v>3</v>
      </c>
      <c r="V52" s="50" t="s">
        <v>99</v>
      </c>
      <c r="W52">
        <v>1</v>
      </c>
    </row>
    <row r="53" ht="19" customHeight="1" spans="1:23">
      <c r="A53" s="31">
        <v>45</v>
      </c>
      <c r="B53" s="30" t="s">
        <v>218</v>
      </c>
      <c r="C53" s="30" t="s">
        <v>219</v>
      </c>
      <c r="D53" s="30">
        <v>2.499</v>
      </c>
      <c r="E53" s="32"/>
      <c r="F53" s="32"/>
      <c r="G53" s="32"/>
      <c r="H53" s="30">
        <v>2.499</v>
      </c>
      <c r="I53" s="30"/>
      <c r="J53" s="41"/>
      <c r="K53" s="30"/>
      <c r="L53" s="32"/>
      <c r="M53" s="41">
        <v>0</v>
      </c>
      <c r="N53" s="41">
        <v>2.499</v>
      </c>
      <c r="O53" s="32">
        <f t="shared" si="2"/>
        <v>2.499</v>
      </c>
      <c r="P53" s="32"/>
      <c r="Q53" s="32"/>
      <c r="R53" s="32" t="s">
        <v>51</v>
      </c>
      <c r="S53" s="53">
        <v>337</v>
      </c>
      <c r="T53" s="32" t="s">
        <v>37</v>
      </c>
      <c r="U53" s="30">
        <v>3</v>
      </c>
      <c r="V53" s="50" t="s">
        <v>65</v>
      </c>
      <c r="W53">
        <v>1</v>
      </c>
    </row>
    <row r="54" ht="19" customHeight="1" spans="1:23">
      <c r="A54" s="29">
        <v>46</v>
      </c>
      <c r="B54" s="30" t="s">
        <v>220</v>
      </c>
      <c r="C54" s="30" t="s">
        <v>221</v>
      </c>
      <c r="D54" s="30">
        <v>3.752</v>
      </c>
      <c r="E54" s="30"/>
      <c r="F54" s="30"/>
      <c r="G54" s="30"/>
      <c r="H54" s="30">
        <v>3.752</v>
      </c>
      <c r="I54" s="30"/>
      <c r="J54" s="41"/>
      <c r="K54" s="30"/>
      <c r="L54" s="30"/>
      <c r="M54" s="41">
        <v>0</v>
      </c>
      <c r="N54" s="41">
        <v>3.752</v>
      </c>
      <c r="O54" s="32">
        <f t="shared" si="2"/>
        <v>3.752</v>
      </c>
      <c r="P54" s="32"/>
      <c r="Q54" s="32"/>
      <c r="R54" s="32" t="s">
        <v>36</v>
      </c>
      <c r="S54" s="53">
        <v>563</v>
      </c>
      <c r="T54" s="32" t="s">
        <v>37</v>
      </c>
      <c r="U54" s="30">
        <v>2</v>
      </c>
      <c r="V54" s="50" t="s">
        <v>163</v>
      </c>
      <c r="W54">
        <v>1</v>
      </c>
    </row>
    <row r="55" ht="19" customHeight="1" spans="1:23">
      <c r="A55" s="31">
        <v>47</v>
      </c>
      <c r="B55" s="30" t="s">
        <v>222</v>
      </c>
      <c r="C55" s="30" t="s">
        <v>223</v>
      </c>
      <c r="D55" s="30">
        <v>6.327</v>
      </c>
      <c r="E55" s="30"/>
      <c r="F55" s="30"/>
      <c r="G55" s="30"/>
      <c r="H55" s="30">
        <v>6.327</v>
      </c>
      <c r="I55" s="60" t="s">
        <v>224</v>
      </c>
      <c r="J55" s="41" t="s">
        <v>225</v>
      </c>
      <c r="K55" s="30">
        <v>2497</v>
      </c>
      <c r="L55" s="30">
        <v>0</v>
      </c>
      <c r="M55" s="41">
        <v>0</v>
      </c>
      <c r="N55" s="41">
        <v>6.327</v>
      </c>
      <c r="O55" s="32">
        <f t="shared" si="2"/>
        <v>6.327</v>
      </c>
      <c r="P55" s="32" t="s">
        <v>34</v>
      </c>
      <c r="Q55" s="32" t="s">
        <v>226</v>
      </c>
      <c r="R55" s="32" t="s">
        <v>36</v>
      </c>
      <c r="S55" s="53">
        <v>0</v>
      </c>
      <c r="T55" s="32" t="s">
        <v>37</v>
      </c>
      <c r="U55" s="30">
        <v>145</v>
      </c>
      <c r="V55" s="50"/>
      <c r="W55">
        <v>1</v>
      </c>
    </row>
    <row r="56" ht="19" customHeight="1" spans="1:23">
      <c r="A56" s="29">
        <v>48</v>
      </c>
      <c r="B56" s="30" t="s">
        <v>227</v>
      </c>
      <c r="C56" s="30" t="s">
        <v>228</v>
      </c>
      <c r="D56" s="30">
        <v>2.407</v>
      </c>
      <c r="E56" s="32"/>
      <c r="F56" s="32"/>
      <c r="G56" s="32"/>
      <c r="H56" s="30">
        <v>2.407</v>
      </c>
      <c r="I56" s="30"/>
      <c r="J56" s="41"/>
      <c r="K56" s="30"/>
      <c r="L56" s="30"/>
      <c r="M56" s="41">
        <v>0</v>
      </c>
      <c r="N56" s="41">
        <v>2.407</v>
      </c>
      <c r="O56" s="32">
        <f t="shared" si="2"/>
        <v>2.407</v>
      </c>
      <c r="P56" s="32"/>
      <c r="Q56" s="32"/>
      <c r="R56" s="32" t="s">
        <v>51</v>
      </c>
      <c r="S56" s="53">
        <v>325</v>
      </c>
      <c r="T56" s="32" t="s">
        <v>37</v>
      </c>
      <c r="U56" s="30">
        <v>34</v>
      </c>
      <c r="V56" s="50" t="s">
        <v>65</v>
      </c>
      <c r="W56">
        <v>1</v>
      </c>
    </row>
    <row r="57" ht="19" customHeight="1" spans="1:22">
      <c r="A57" s="31">
        <v>49</v>
      </c>
      <c r="B57" s="30" t="s">
        <v>229</v>
      </c>
      <c r="C57" s="30" t="s">
        <v>230</v>
      </c>
      <c r="D57" s="30">
        <v>4.372</v>
      </c>
      <c r="E57" s="30"/>
      <c r="F57" s="30"/>
      <c r="G57" s="30"/>
      <c r="H57" s="30">
        <v>4.372</v>
      </c>
      <c r="I57" s="60" t="s">
        <v>231</v>
      </c>
      <c r="J57" s="41" t="s">
        <v>232</v>
      </c>
      <c r="K57" s="30">
        <v>1234</v>
      </c>
      <c r="L57" s="30">
        <v>0</v>
      </c>
      <c r="M57" s="41">
        <v>0</v>
      </c>
      <c r="N57" s="41">
        <v>4.372</v>
      </c>
      <c r="O57" s="32">
        <f t="shared" si="2"/>
        <v>4.372</v>
      </c>
      <c r="P57" s="32"/>
      <c r="Q57" s="32"/>
      <c r="R57" s="32" t="s">
        <v>51</v>
      </c>
      <c r="S57" s="53">
        <v>590</v>
      </c>
      <c r="T57" s="32" t="s">
        <v>52</v>
      </c>
      <c r="U57" s="30">
        <v>1</v>
      </c>
      <c r="V57" s="54"/>
    </row>
    <row r="58" ht="19" customHeight="1" spans="1:23">
      <c r="A58" s="29">
        <v>50</v>
      </c>
      <c r="B58" s="30" t="s">
        <v>233</v>
      </c>
      <c r="C58" s="30" t="s">
        <v>234</v>
      </c>
      <c r="D58" s="30">
        <v>5.103</v>
      </c>
      <c r="E58" s="32"/>
      <c r="F58" s="32"/>
      <c r="G58" s="32"/>
      <c r="H58" s="30">
        <v>5.103</v>
      </c>
      <c r="I58" s="60" t="s">
        <v>235</v>
      </c>
      <c r="J58" s="41" t="s">
        <v>236</v>
      </c>
      <c r="K58" s="30">
        <v>1357</v>
      </c>
      <c r="L58" s="30">
        <v>0</v>
      </c>
      <c r="M58" s="41">
        <v>0</v>
      </c>
      <c r="N58" s="41">
        <v>5.103</v>
      </c>
      <c r="O58" s="32">
        <f t="shared" si="2"/>
        <v>5.103</v>
      </c>
      <c r="P58" s="32" t="s">
        <v>34</v>
      </c>
      <c r="Q58" s="32" t="s">
        <v>237</v>
      </c>
      <c r="R58" s="32" t="s">
        <v>36</v>
      </c>
      <c r="S58" s="53">
        <v>0</v>
      </c>
      <c r="T58" s="32" t="s">
        <v>37</v>
      </c>
      <c r="U58" s="30">
        <v>1345</v>
      </c>
      <c r="V58" s="50" t="s">
        <v>92</v>
      </c>
      <c r="W58">
        <v>1</v>
      </c>
    </row>
    <row r="59" ht="19" customHeight="1" spans="1:22">
      <c r="A59" s="31">
        <v>51</v>
      </c>
      <c r="B59" s="30" t="s">
        <v>238</v>
      </c>
      <c r="C59" s="30" t="s">
        <v>239</v>
      </c>
      <c r="D59" s="30">
        <v>10.961</v>
      </c>
      <c r="E59" s="30"/>
      <c r="F59" s="30"/>
      <c r="G59" s="30"/>
      <c r="H59" s="30">
        <v>10.961</v>
      </c>
      <c r="I59" s="60" t="s">
        <v>240</v>
      </c>
      <c r="J59" s="41" t="s">
        <v>241</v>
      </c>
      <c r="K59" s="30">
        <v>1676</v>
      </c>
      <c r="L59" s="30">
        <v>0</v>
      </c>
      <c r="M59" s="41">
        <v>0</v>
      </c>
      <c r="N59" s="41">
        <v>10.961</v>
      </c>
      <c r="O59" s="32">
        <f t="shared" si="2"/>
        <v>10.961</v>
      </c>
      <c r="P59" s="32"/>
      <c r="Q59" s="32"/>
      <c r="R59" s="32" t="s">
        <v>51</v>
      </c>
      <c r="S59" s="53">
        <v>1480</v>
      </c>
      <c r="T59" s="32" t="s">
        <v>52</v>
      </c>
      <c r="U59" s="30">
        <v>1</v>
      </c>
      <c r="V59" s="54"/>
    </row>
    <row r="60" ht="30" customHeight="1" spans="1:23">
      <c r="A60" s="29">
        <v>52</v>
      </c>
      <c r="B60" s="30" t="s">
        <v>242</v>
      </c>
      <c r="C60" s="30" t="s">
        <v>243</v>
      </c>
      <c r="D60" s="30">
        <v>8.137</v>
      </c>
      <c r="E60" s="30"/>
      <c r="F60" s="30"/>
      <c r="G60" s="30"/>
      <c r="H60" s="30">
        <v>8.137</v>
      </c>
      <c r="I60" s="60" t="s">
        <v>244</v>
      </c>
      <c r="J60" s="41" t="s">
        <v>245</v>
      </c>
      <c r="K60" s="30">
        <v>3896</v>
      </c>
      <c r="L60" s="30">
        <v>1</v>
      </c>
      <c r="M60" s="41">
        <v>0</v>
      </c>
      <c r="N60" s="41">
        <v>8.137</v>
      </c>
      <c r="O60" s="32">
        <f t="shared" si="2"/>
        <v>8.137</v>
      </c>
      <c r="P60" s="32" t="s">
        <v>34</v>
      </c>
      <c r="Q60" s="32" t="s">
        <v>246</v>
      </c>
      <c r="R60" s="32" t="s">
        <v>36</v>
      </c>
      <c r="S60" s="53">
        <v>0</v>
      </c>
      <c r="T60" s="32" t="s">
        <v>37</v>
      </c>
      <c r="U60" s="30">
        <v>145</v>
      </c>
      <c r="V60" s="50"/>
      <c r="W60">
        <v>1</v>
      </c>
    </row>
    <row r="61" ht="19" customHeight="1" spans="1:23">
      <c r="A61" s="31">
        <v>53</v>
      </c>
      <c r="B61" s="30" t="s">
        <v>247</v>
      </c>
      <c r="C61" s="30" t="s">
        <v>248</v>
      </c>
      <c r="D61" s="30">
        <v>7.043</v>
      </c>
      <c r="E61" s="32"/>
      <c r="F61" s="32"/>
      <c r="G61" s="32"/>
      <c r="H61" s="30">
        <v>7.043</v>
      </c>
      <c r="I61" s="60" t="s">
        <v>249</v>
      </c>
      <c r="J61" s="41" t="s">
        <v>250</v>
      </c>
      <c r="K61" s="30">
        <v>3093</v>
      </c>
      <c r="L61" s="30">
        <v>1</v>
      </c>
      <c r="M61" s="41">
        <v>0</v>
      </c>
      <c r="N61" s="41">
        <v>7.043</v>
      </c>
      <c r="O61" s="32">
        <f t="shared" si="2"/>
        <v>7.043</v>
      </c>
      <c r="P61" s="32"/>
      <c r="Q61" s="32"/>
      <c r="R61" s="32" t="s">
        <v>51</v>
      </c>
      <c r="S61" s="53">
        <v>951</v>
      </c>
      <c r="T61" s="32" t="s">
        <v>37</v>
      </c>
      <c r="U61" s="30">
        <v>13</v>
      </c>
      <c r="V61" s="50" t="s">
        <v>65</v>
      </c>
      <c r="W61">
        <v>1</v>
      </c>
    </row>
    <row r="62" ht="19" customHeight="1" spans="1:22">
      <c r="A62" s="29">
        <v>54</v>
      </c>
      <c r="B62" s="30" t="s">
        <v>251</v>
      </c>
      <c r="C62" s="30" t="s">
        <v>252</v>
      </c>
      <c r="D62" s="30">
        <v>5.85</v>
      </c>
      <c r="E62" s="30"/>
      <c r="F62" s="30"/>
      <c r="G62" s="30"/>
      <c r="H62" s="30">
        <v>5.85</v>
      </c>
      <c r="I62" s="60" t="s">
        <v>253</v>
      </c>
      <c r="J62" s="41" t="s">
        <v>254</v>
      </c>
      <c r="K62" s="30">
        <v>1508</v>
      </c>
      <c r="L62" s="30">
        <v>0</v>
      </c>
      <c r="M62" s="41">
        <v>0</v>
      </c>
      <c r="N62" s="41">
        <v>5.85</v>
      </c>
      <c r="O62" s="32">
        <f t="shared" si="2"/>
        <v>5.85</v>
      </c>
      <c r="P62" s="32"/>
      <c r="Q62" s="32"/>
      <c r="R62" s="32" t="s">
        <v>51</v>
      </c>
      <c r="S62" s="53">
        <v>790</v>
      </c>
      <c r="T62" s="32" t="s">
        <v>52</v>
      </c>
      <c r="U62" s="30">
        <v>1</v>
      </c>
      <c r="V62" s="54"/>
    </row>
    <row r="63" ht="19" customHeight="1" spans="1:23">
      <c r="A63" s="31">
        <v>55</v>
      </c>
      <c r="B63" s="30" t="s">
        <v>255</v>
      </c>
      <c r="C63" s="30" t="s">
        <v>256</v>
      </c>
      <c r="D63" s="30">
        <v>3.835</v>
      </c>
      <c r="E63" s="30"/>
      <c r="F63" s="30"/>
      <c r="G63" s="30"/>
      <c r="H63" s="30">
        <v>3.835</v>
      </c>
      <c r="I63" s="60" t="s">
        <v>257</v>
      </c>
      <c r="J63" s="41" t="s">
        <v>258</v>
      </c>
      <c r="K63" s="30">
        <v>5806</v>
      </c>
      <c r="L63" s="30">
        <v>1</v>
      </c>
      <c r="M63" s="41">
        <v>0</v>
      </c>
      <c r="N63" s="41">
        <v>3.835</v>
      </c>
      <c r="O63" s="32">
        <f t="shared" si="2"/>
        <v>3.835</v>
      </c>
      <c r="P63" s="32"/>
      <c r="Q63" s="32"/>
      <c r="R63" s="32" t="s">
        <v>51</v>
      </c>
      <c r="S63" s="53">
        <v>518</v>
      </c>
      <c r="T63" s="32" t="s">
        <v>37</v>
      </c>
      <c r="U63" s="30">
        <v>1</v>
      </c>
      <c r="V63" s="50"/>
      <c r="W63">
        <v>1</v>
      </c>
    </row>
    <row r="64" ht="19" customHeight="1" spans="1:23">
      <c r="A64" s="29">
        <v>56</v>
      </c>
      <c r="B64" s="30" t="s">
        <v>259</v>
      </c>
      <c r="C64" s="30" t="s">
        <v>260</v>
      </c>
      <c r="D64" s="30">
        <v>3.317</v>
      </c>
      <c r="E64" s="30"/>
      <c r="F64" s="30"/>
      <c r="G64" s="30"/>
      <c r="H64" s="30">
        <v>3.317</v>
      </c>
      <c r="I64" s="60" t="s">
        <v>261</v>
      </c>
      <c r="J64" s="41" t="s">
        <v>262</v>
      </c>
      <c r="K64" s="30">
        <v>1462</v>
      </c>
      <c r="L64" s="30">
        <v>0</v>
      </c>
      <c r="M64" s="41">
        <v>0</v>
      </c>
      <c r="N64" s="41">
        <v>3.317</v>
      </c>
      <c r="O64" s="32">
        <f t="shared" si="2"/>
        <v>3.317</v>
      </c>
      <c r="P64" s="32" t="s">
        <v>34</v>
      </c>
      <c r="Q64" s="32" t="s">
        <v>226</v>
      </c>
      <c r="R64" s="32" t="s">
        <v>36</v>
      </c>
      <c r="S64" s="53">
        <v>0</v>
      </c>
      <c r="T64" s="32" t="s">
        <v>37</v>
      </c>
      <c r="U64" s="30">
        <v>145</v>
      </c>
      <c r="V64" s="50"/>
      <c r="W64">
        <v>1</v>
      </c>
    </row>
    <row r="65" ht="19" customHeight="1" spans="1:23">
      <c r="A65" s="31">
        <v>57</v>
      </c>
      <c r="B65" s="30" t="s">
        <v>263</v>
      </c>
      <c r="C65" s="30" t="s">
        <v>264</v>
      </c>
      <c r="D65" s="30">
        <v>2.681</v>
      </c>
      <c r="E65" s="30"/>
      <c r="F65" s="30"/>
      <c r="G65" s="30"/>
      <c r="H65" s="30">
        <v>2.681</v>
      </c>
      <c r="I65" s="60" t="s">
        <v>265</v>
      </c>
      <c r="J65" s="41" t="s">
        <v>266</v>
      </c>
      <c r="K65" s="30">
        <v>2572</v>
      </c>
      <c r="L65" s="30">
        <v>1</v>
      </c>
      <c r="M65" s="41">
        <v>0</v>
      </c>
      <c r="N65" s="41">
        <v>2.681</v>
      </c>
      <c r="O65" s="32">
        <f t="shared" si="2"/>
        <v>2.681</v>
      </c>
      <c r="P65" s="32"/>
      <c r="Q65" s="32"/>
      <c r="R65" s="32" t="s">
        <v>51</v>
      </c>
      <c r="S65" s="53">
        <v>362</v>
      </c>
      <c r="T65" s="32" t="s">
        <v>37</v>
      </c>
      <c r="U65" s="30">
        <v>1</v>
      </c>
      <c r="V65" s="50"/>
      <c r="W65">
        <v>1</v>
      </c>
    </row>
    <row r="66" ht="19" customHeight="1" spans="1:22">
      <c r="A66" s="29">
        <v>58</v>
      </c>
      <c r="B66" s="30" t="s">
        <v>267</v>
      </c>
      <c r="C66" s="30" t="s">
        <v>268</v>
      </c>
      <c r="D66" s="30">
        <v>2.525</v>
      </c>
      <c r="E66" s="30"/>
      <c r="F66" s="30"/>
      <c r="G66" s="30"/>
      <c r="H66" s="30">
        <v>2.525</v>
      </c>
      <c r="I66" s="60" t="s">
        <v>269</v>
      </c>
      <c r="J66" s="41" t="s">
        <v>270</v>
      </c>
      <c r="K66" s="30">
        <v>1850</v>
      </c>
      <c r="L66" s="30">
        <v>0</v>
      </c>
      <c r="M66" s="41">
        <v>0</v>
      </c>
      <c r="N66" s="41">
        <v>2.525</v>
      </c>
      <c r="O66" s="32">
        <f t="shared" si="2"/>
        <v>2.525</v>
      </c>
      <c r="P66" s="32"/>
      <c r="Q66" s="32"/>
      <c r="R66" s="32" t="s">
        <v>51</v>
      </c>
      <c r="S66" s="53">
        <v>341</v>
      </c>
      <c r="T66" s="32" t="s">
        <v>52</v>
      </c>
      <c r="U66" s="30">
        <v>1</v>
      </c>
      <c r="V66" s="54"/>
    </row>
    <row r="67" ht="19" customHeight="1" spans="1:22">
      <c r="A67" s="31">
        <v>59</v>
      </c>
      <c r="B67" s="30" t="s">
        <v>271</v>
      </c>
      <c r="C67" s="30" t="s">
        <v>272</v>
      </c>
      <c r="D67" s="30">
        <v>2.492</v>
      </c>
      <c r="E67" s="30"/>
      <c r="F67" s="30"/>
      <c r="G67" s="30"/>
      <c r="H67" s="30">
        <v>2.492</v>
      </c>
      <c r="I67" s="60" t="s">
        <v>273</v>
      </c>
      <c r="J67" s="41" t="s">
        <v>274</v>
      </c>
      <c r="K67" s="30">
        <v>700</v>
      </c>
      <c r="L67" s="30">
        <v>0</v>
      </c>
      <c r="M67" s="41">
        <v>0</v>
      </c>
      <c r="N67" s="41">
        <v>2.492</v>
      </c>
      <c r="O67" s="32">
        <f t="shared" si="2"/>
        <v>2.492</v>
      </c>
      <c r="P67" s="32"/>
      <c r="Q67" s="32"/>
      <c r="R67" s="32" t="s">
        <v>51</v>
      </c>
      <c r="S67" s="53">
        <v>336</v>
      </c>
      <c r="T67" s="32" t="s">
        <v>52</v>
      </c>
      <c r="U67" s="30">
        <v>1</v>
      </c>
      <c r="V67" s="54"/>
    </row>
    <row r="68" ht="19" customHeight="1" spans="1:23">
      <c r="A68" s="29">
        <v>60</v>
      </c>
      <c r="B68" s="30" t="s">
        <v>275</v>
      </c>
      <c r="C68" s="30" t="s">
        <v>276</v>
      </c>
      <c r="D68" s="30">
        <v>2.489</v>
      </c>
      <c r="E68" s="32"/>
      <c r="F68" s="32"/>
      <c r="G68" s="32"/>
      <c r="H68" s="30">
        <v>2.489</v>
      </c>
      <c r="I68" s="30"/>
      <c r="J68" s="41"/>
      <c r="K68" s="30"/>
      <c r="L68" s="30"/>
      <c r="M68" s="41">
        <v>0</v>
      </c>
      <c r="N68" s="41">
        <v>2.489</v>
      </c>
      <c r="O68" s="32">
        <f t="shared" si="2"/>
        <v>2.489</v>
      </c>
      <c r="P68" s="32"/>
      <c r="Q68" s="32"/>
      <c r="R68" s="32" t="s">
        <v>51</v>
      </c>
      <c r="S68" s="53">
        <v>336</v>
      </c>
      <c r="T68" s="32" t="s">
        <v>37</v>
      </c>
      <c r="U68" s="30">
        <v>3</v>
      </c>
      <c r="V68" s="50" t="s">
        <v>92</v>
      </c>
      <c r="W68">
        <v>1</v>
      </c>
    </row>
    <row r="69" ht="19" customHeight="1" spans="1:22">
      <c r="A69" s="31">
        <v>61</v>
      </c>
      <c r="B69" s="30" t="s">
        <v>277</v>
      </c>
      <c r="C69" s="30" t="s">
        <v>278</v>
      </c>
      <c r="D69" s="30">
        <v>2.313</v>
      </c>
      <c r="E69" s="30"/>
      <c r="F69" s="30"/>
      <c r="G69" s="30"/>
      <c r="H69" s="30">
        <v>2.313</v>
      </c>
      <c r="I69" s="60" t="s">
        <v>279</v>
      </c>
      <c r="J69" s="41" t="s">
        <v>280</v>
      </c>
      <c r="K69" s="30">
        <v>1446</v>
      </c>
      <c r="L69" s="30">
        <v>0</v>
      </c>
      <c r="M69" s="41">
        <v>0</v>
      </c>
      <c r="N69" s="41">
        <v>2.313</v>
      </c>
      <c r="O69" s="32">
        <f t="shared" si="2"/>
        <v>2.313</v>
      </c>
      <c r="P69" s="32"/>
      <c r="Q69" s="32"/>
      <c r="R69" s="32" t="s">
        <v>51</v>
      </c>
      <c r="S69" s="53">
        <v>312</v>
      </c>
      <c r="T69" s="32" t="s">
        <v>52</v>
      </c>
      <c r="U69" s="30">
        <v>1</v>
      </c>
      <c r="V69" s="54"/>
    </row>
    <row r="70" ht="19" customHeight="1" spans="1:23">
      <c r="A70" s="29">
        <v>62</v>
      </c>
      <c r="B70" s="30" t="s">
        <v>281</v>
      </c>
      <c r="C70" s="30" t="s">
        <v>282</v>
      </c>
      <c r="D70" s="30">
        <v>2.252</v>
      </c>
      <c r="E70" s="32"/>
      <c r="F70" s="32"/>
      <c r="G70" s="30">
        <v>0.843</v>
      </c>
      <c r="H70" s="30">
        <v>1.409</v>
      </c>
      <c r="I70" s="60" t="s">
        <v>283</v>
      </c>
      <c r="J70" s="41" t="s">
        <v>284</v>
      </c>
      <c r="K70" s="30">
        <v>1860</v>
      </c>
      <c r="L70" s="30">
        <v>0</v>
      </c>
      <c r="M70" s="41">
        <v>0.843</v>
      </c>
      <c r="N70" s="41">
        <v>2.252</v>
      </c>
      <c r="O70" s="32">
        <f t="shared" si="2"/>
        <v>1.409</v>
      </c>
      <c r="P70" s="32" t="s">
        <v>34</v>
      </c>
      <c r="Q70" s="32" t="s">
        <v>108</v>
      </c>
      <c r="R70" s="32" t="s">
        <v>36</v>
      </c>
      <c r="S70" s="53">
        <v>0</v>
      </c>
      <c r="T70" s="32" t="s">
        <v>37</v>
      </c>
      <c r="U70" s="30">
        <v>135</v>
      </c>
      <c r="V70" s="50" t="s">
        <v>65</v>
      </c>
      <c r="W70">
        <v>1</v>
      </c>
    </row>
    <row r="71" ht="19" customHeight="1" spans="1:23">
      <c r="A71" s="31">
        <v>63</v>
      </c>
      <c r="B71" s="30" t="s">
        <v>285</v>
      </c>
      <c r="C71" s="30" t="s">
        <v>286</v>
      </c>
      <c r="D71" s="30">
        <v>2.032</v>
      </c>
      <c r="E71" s="32"/>
      <c r="F71" s="32"/>
      <c r="G71" s="32"/>
      <c r="H71" s="30">
        <v>2.032</v>
      </c>
      <c r="I71" s="60" t="s">
        <v>287</v>
      </c>
      <c r="J71" s="41" t="s">
        <v>288</v>
      </c>
      <c r="K71" s="30">
        <v>2483</v>
      </c>
      <c r="L71" s="30">
        <v>0</v>
      </c>
      <c r="M71" s="41">
        <v>0</v>
      </c>
      <c r="N71" s="41">
        <v>2.032</v>
      </c>
      <c r="O71" s="32">
        <f t="shared" si="2"/>
        <v>2.032</v>
      </c>
      <c r="P71" s="32"/>
      <c r="Q71" s="32"/>
      <c r="R71" s="32" t="s">
        <v>51</v>
      </c>
      <c r="S71" s="53">
        <v>274</v>
      </c>
      <c r="T71" s="32" t="s">
        <v>37</v>
      </c>
      <c r="U71" s="30">
        <v>13</v>
      </c>
      <c r="V71" s="50" t="s">
        <v>92</v>
      </c>
      <c r="W71">
        <v>1</v>
      </c>
    </row>
    <row r="72" ht="19" customHeight="1" spans="1:23">
      <c r="A72" s="29">
        <v>64</v>
      </c>
      <c r="B72" s="30" t="s">
        <v>289</v>
      </c>
      <c r="C72" s="30" t="s">
        <v>290</v>
      </c>
      <c r="D72" s="30">
        <v>15.968</v>
      </c>
      <c r="E72" s="30"/>
      <c r="F72" s="30"/>
      <c r="G72" s="30"/>
      <c r="H72" s="30">
        <v>15.968</v>
      </c>
      <c r="I72" s="60" t="s">
        <v>291</v>
      </c>
      <c r="J72" s="41" t="s">
        <v>292</v>
      </c>
      <c r="K72" s="30">
        <v>4160</v>
      </c>
      <c r="L72" s="30">
        <v>1</v>
      </c>
      <c r="M72" s="41">
        <v>0</v>
      </c>
      <c r="N72" s="41">
        <v>15.968</v>
      </c>
      <c r="O72" s="32">
        <f t="shared" si="2"/>
        <v>15.968</v>
      </c>
      <c r="P72" s="32" t="s">
        <v>34</v>
      </c>
      <c r="Q72" s="32" t="s">
        <v>293</v>
      </c>
      <c r="R72" s="32" t="s">
        <v>36</v>
      </c>
      <c r="S72" s="53">
        <v>0</v>
      </c>
      <c r="T72" s="32" t="s">
        <v>37</v>
      </c>
      <c r="U72" s="30">
        <v>145</v>
      </c>
      <c r="V72" s="50"/>
      <c r="W72">
        <v>1</v>
      </c>
    </row>
    <row r="73" ht="19" customHeight="1" spans="1:22">
      <c r="A73" s="31">
        <v>65</v>
      </c>
      <c r="B73" s="30" t="s">
        <v>294</v>
      </c>
      <c r="C73" s="30" t="s">
        <v>295</v>
      </c>
      <c r="D73" s="30">
        <v>5.838</v>
      </c>
      <c r="E73" s="30"/>
      <c r="F73" s="30"/>
      <c r="G73" s="30">
        <v>0.825</v>
      </c>
      <c r="H73" s="30">
        <v>5.013</v>
      </c>
      <c r="I73" s="60" t="s">
        <v>296</v>
      </c>
      <c r="J73" s="41" t="s">
        <v>297</v>
      </c>
      <c r="K73" s="30">
        <v>1000</v>
      </c>
      <c r="L73" s="30">
        <v>0</v>
      </c>
      <c r="M73" s="41">
        <v>0.825</v>
      </c>
      <c r="N73" s="41">
        <v>5.838</v>
      </c>
      <c r="O73" s="32">
        <f t="shared" si="2"/>
        <v>5.013</v>
      </c>
      <c r="P73" s="32"/>
      <c r="Q73" s="32"/>
      <c r="R73" s="32" t="s">
        <v>51</v>
      </c>
      <c r="S73" s="53">
        <v>677</v>
      </c>
      <c r="T73" s="32" t="s">
        <v>52</v>
      </c>
      <c r="U73" s="30">
        <v>1</v>
      </c>
      <c r="V73" s="54"/>
    </row>
    <row r="74" ht="19" customHeight="1" spans="1:23">
      <c r="A74" s="29">
        <v>66</v>
      </c>
      <c r="B74" s="30" t="s">
        <v>298</v>
      </c>
      <c r="C74" s="30" t="s">
        <v>299</v>
      </c>
      <c r="D74" s="30">
        <v>4.211</v>
      </c>
      <c r="E74" s="30"/>
      <c r="F74" s="30"/>
      <c r="G74" s="30"/>
      <c r="H74" s="30">
        <v>4.211</v>
      </c>
      <c r="I74" s="60" t="s">
        <v>300</v>
      </c>
      <c r="J74" s="41" t="s">
        <v>301</v>
      </c>
      <c r="K74" s="30">
        <v>3010</v>
      </c>
      <c r="L74" s="30">
        <v>1</v>
      </c>
      <c r="M74" s="41">
        <v>0</v>
      </c>
      <c r="N74" s="41">
        <v>4.211</v>
      </c>
      <c r="O74" s="32">
        <f t="shared" si="2"/>
        <v>4.211</v>
      </c>
      <c r="P74" s="32" t="s">
        <v>34</v>
      </c>
      <c r="Q74" s="32" t="s">
        <v>190</v>
      </c>
      <c r="R74" s="32" t="s">
        <v>36</v>
      </c>
      <c r="S74" s="53">
        <v>0</v>
      </c>
      <c r="T74" s="32" t="s">
        <v>37</v>
      </c>
      <c r="U74" s="30">
        <v>145</v>
      </c>
      <c r="V74" s="50"/>
      <c r="W74">
        <v>1</v>
      </c>
    </row>
    <row r="75" ht="31" customHeight="1" spans="1:23">
      <c r="A75" s="31">
        <v>67</v>
      </c>
      <c r="B75" s="30" t="s">
        <v>302</v>
      </c>
      <c r="C75" s="30" t="s">
        <v>303</v>
      </c>
      <c r="D75" s="30">
        <v>4.17</v>
      </c>
      <c r="E75" s="30"/>
      <c r="F75" s="30"/>
      <c r="G75" s="30"/>
      <c r="H75" s="30">
        <v>4.17</v>
      </c>
      <c r="I75" s="60" t="s">
        <v>304</v>
      </c>
      <c r="J75" s="41" t="s">
        <v>305</v>
      </c>
      <c r="K75" s="30">
        <v>2398</v>
      </c>
      <c r="L75" s="30">
        <v>1</v>
      </c>
      <c r="M75" s="41">
        <v>0</v>
      </c>
      <c r="N75" s="41">
        <v>4.17</v>
      </c>
      <c r="O75" s="32">
        <f t="shared" si="2"/>
        <v>4.17</v>
      </c>
      <c r="P75" s="32" t="s">
        <v>34</v>
      </c>
      <c r="Q75" s="32" t="s">
        <v>129</v>
      </c>
      <c r="R75" s="32" t="s">
        <v>36</v>
      </c>
      <c r="S75" s="53">
        <v>0</v>
      </c>
      <c r="T75" s="32" t="s">
        <v>37</v>
      </c>
      <c r="U75" s="30">
        <v>145</v>
      </c>
      <c r="V75" s="50"/>
      <c r="W75">
        <v>1</v>
      </c>
    </row>
    <row r="76" ht="31" customHeight="1" spans="1:23">
      <c r="A76" s="29">
        <v>68</v>
      </c>
      <c r="B76" s="30" t="s">
        <v>306</v>
      </c>
      <c r="C76" s="30" t="s">
        <v>307</v>
      </c>
      <c r="D76" s="30">
        <v>4.143</v>
      </c>
      <c r="E76" s="30"/>
      <c r="F76" s="30"/>
      <c r="G76" s="30">
        <v>0.224</v>
      </c>
      <c r="H76" s="30">
        <v>3.919</v>
      </c>
      <c r="I76" s="60" t="s">
        <v>308</v>
      </c>
      <c r="J76" s="41" t="s">
        <v>309</v>
      </c>
      <c r="K76" s="30">
        <v>3646</v>
      </c>
      <c r="L76" s="30">
        <v>1</v>
      </c>
      <c r="M76" s="41">
        <v>0.224</v>
      </c>
      <c r="N76" s="41">
        <v>4.143</v>
      </c>
      <c r="O76" s="32">
        <f t="shared" si="2"/>
        <v>3.919</v>
      </c>
      <c r="P76" s="32" t="s">
        <v>34</v>
      </c>
      <c r="Q76" s="32" t="s">
        <v>129</v>
      </c>
      <c r="R76" s="32" t="s">
        <v>36</v>
      </c>
      <c r="S76" s="53">
        <v>0</v>
      </c>
      <c r="T76" s="32" t="s">
        <v>37</v>
      </c>
      <c r="U76" s="30">
        <v>145</v>
      </c>
      <c r="V76" s="50"/>
      <c r="W76">
        <v>1</v>
      </c>
    </row>
    <row r="77" ht="19" customHeight="1" spans="1:23">
      <c r="A77" s="31">
        <v>69</v>
      </c>
      <c r="B77" s="30" t="s">
        <v>310</v>
      </c>
      <c r="C77" s="30" t="s">
        <v>311</v>
      </c>
      <c r="D77" s="30">
        <v>4.743</v>
      </c>
      <c r="E77" s="30"/>
      <c r="F77" s="30"/>
      <c r="G77" s="30"/>
      <c r="H77" s="30">
        <v>4.743</v>
      </c>
      <c r="I77" s="60" t="s">
        <v>312</v>
      </c>
      <c r="J77" s="41" t="s">
        <v>313</v>
      </c>
      <c r="K77" s="30">
        <v>2836</v>
      </c>
      <c r="L77" s="30">
        <v>1</v>
      </c>
      <c r="M77" s="41">
        <v>0</v>
      </c>
      <c r="N77" s="41">
        <v>4.743</v>
      </c>
      <c r="O77" s="32">
        <f t="shared" si="2"/>
        <v>4.743</v>
      </c>
      <c r="P77" s="32"/>
      <c r="Q77" s="32"/>
      <c r="R77" s="32" t="s">
        <v>51</v>
      </c>
      <c r="S77" s="53">
        <v>640</v>
      </c>
      <c r="T77" s="32" t="s">
        <v>37</v>
      </c>
      <c r="U77" s="30">
        <v>1</v>
      </c>
      <c r="V77" s="50"/>
      <c r="W77">
        <v>1</v>
      </c>
    </row>
    <row r="78" ht="19" customHeight="1" spans="1:22">
      <c r="A78" s="29">
        <v>70</v>
      </c>
      <c r="B78" s="30" t="s">
        <v>314</v>
      </c>
      <c r="C78" s="30" t="s">
        <v>315</v>
      </c>
      <c r="D78" s="30">
        <v>2.359</v>
      </c>
      <c r="E78" s="30"/>
      <c r="F78" s="30"/>
      <c r="G78" s="30"/>
      <c r="H78" s="30">
        <v>2.359</v>
      </c>
      <c r="I78" s="60" t="s">
        <v>316</v>
      </c>
      <c r="J78" s="41" t="s">
        <v>317</v>
      </c>
      <c r="K78" s="30">
        <v>2156</v>
      </c>
      <c r="L78" s="30">
        <v>0</v>
      </c>
      <c r="M78" s="41">
        <v>0</v>
      </c>
      <c r="N78" s="41">
        <v>2.359</v>
      </c>
      <c r="O78" s="32">
        <f t="shared" si="2"/>
        <v>2.359</v>
      </c>
      <c r="P78" s="32"/>
      <c r="Q78" s="32"/>
      <c r="R78" s="32" t="s">
        <v>51</v>
      </c>
      <c r="S78" s="53">
        <v>318</v>
      </c>
      <c r="T78" s="32" t="s">
        <v>52</v>
      </c>
      <c r="U78" s="30">
        <v>1</v>
      </c>
      <c r="V78" s="54"/>
    </row>
    <row r="79" ht="19" customHeight="1" spans="1:24">
      <c r="A79" s="31">
        <v>71</v>
      </c>
      <c r="B79" s="30" t="s">
        <v>318</v>
      </c>
      <c r="C79" s="30" t="s">
        <v>319</v>
      </c>
      <c r="D79" s="30">
        <v>3.084</v>
      </c>
      <c r="E79" s="30"/>
      <c r="F79" s="30"/>
      <c r="G79" s="30"/>
      <c r="H79" s="30">
        <v>3.084</v>
      </c>
      <c r="I79" s="60" t="s">
        <v>320</v>
      </c>
      <c r="J79" s="41" t="s">
        <v>321</v>
      </c>
      <c r="K79" s="30">
        <v>3064</v>
      </c>
      <c r="L79" s="30">
        <v>1</v>
      </c>
      <c r="M79" s="41">
        <v>0</v>
      </c>
      <c r="N79" s="41">
        <v>3.084</v>
      </c>
      <c r="O79" s="32">
        <f t="shared" si="2"/>
        <v>3.084</v>
      </c>
      <c r="P79" s="32"/>
      <c r="Q79" s="32"/>
      <c r="R79" s="32" t="s">
        <v>51</v>
      </c>
      <c r="S79" s="53">
        <v>416</v>
      </c>
      <c r="T79" s="32" t="s">
        <v>37</v>
      </c>
      <c r="U79" s="30">
        <v>1</v>
      </c>
      <c r="V79" s="50"/>
      <c r="W79">
        <v>1</v>
      </c>
      <c r="X79" t="s">
        <v>138</v>
      </c>
    </row>
    <row r="80" ht="19" customHeight="1" spans="1:23">
      <c r="A80" s="29">
        <v>72</v>
      </c>
      <c r="B80" s="30" t="s">
        <v>322</v>
      </c>
      <c r="C80" s="30" t="s">
        <v>323</v>
      </c>
      <c r="D80" s="30">
        <v>5.229</v>
      </c>
      <c r="E80" s="32"/>
      <c r="F80" s="32"/>
      <c r="G80" s="32"/>
      <c r="H80" s="30">
        <v>5.229</v>
      </c>
      <c r="I80" s="30"/>
      <c r="J80" s="41"/>
      <c r="K80" s="30"/>
      <c r="L80" s="30"/>
      <c r="M80" s="41">
        <v>0</v>
      </c>
      <c r="N80" s="41">
        <v>5.229</v>
      </c>
      <c r="O80" s="32">
        <f t="shared" si="2"/>
        <v>5.229</v>
      </c>
      <c r="P80" s="32"/>
      <c r="Q80" s="32"/>
      <c r="R80" s="32" t="s">
        <v>51</v>
      </c>
      <c r="S80" s="53">
        <v>706</v>
      </c>
      <c r="T80" s="32" t="s">
        <v>37</v>
      </c>
      <c r="U80" s="30">
        <v>3</v>
      </c>
      <c r="V80" s="50" t="s">
        <v>65</v>
      </c>
      <c r="W80">
        <v>1</v>
      </c>
    </row>
    <row r="81" ht="19" customHeight="1" spans="1:23">
      <c r="A81" s="31">
        <v>73</v>
      </c>
      <c r="B81" s="30" t="s">
        <v>324</v>
      </c>
      <c r="C81" s="30" t="s">
        <v>325</v>
      </c>
      <c r="D81" s="30">
        <v>2.676</v>
      </c>
      <c r="E81" s="32"/>
      <c r="F81" s="32"/>
      <c r="G81" s="32"/>
      <c r="H81" s="30">
        <v>2.676</v>
      </c>
      <c r="I81" s="30"/>
      <c r="J81" s="41"/>
      <c r="K81" s="30"/>
      <c r="L81" s="30"/>
      <c r="M81" s="41">
        <v>0</v>
      </c>
      <c r="N81" s="41">
        <v>2.676</v>
      </c>
      <c r="O81" s="32">
        <f t="shared" si="2"/>
        <v>2.676</v>
      </c>
      <c r="P81" s="32"/>
      <c r="Q81" s="32"/>
      <c r="R81" s="32" t="s">
        <v>51</v>
      </c>
      <c r="S81" s="53">
        <v>361</v>
      </c>
      <c r="T81" s="32" t="s">
        <v>37</v>
      </c>
      <c r="U81" s="30">
        <v>34</v>
      </c>
      <c r="V81" s="50" t="s">
        <v>92</v>
      </c>
      <c r="W81">
        <v>1</v>
      </c>
    </row>
    <row r="82" ht="19" customHeight="1" spans="1:23">
      <c r="A82" s="29">
        <v>74</v>
      </c>
      <c r="B82" s="30" t="s">
        <v>326</v>
      </c>
      <c r="C82" s="30" t="s">
        <v>327</v>
      </c>
      <c r="D82" s="30">
        <v>3.891</v>
      </c>
      <c r="E82" s="32"/>
      <c r="F82" s="32"/>
      <c r="G82" s="32"/>
      <c r="H82" s="30">
        <v>3.891</v>
      </c>
      <c r="I82" s="30"/>
      <c r="J82" s="41"/>
      <c r="K82" s="30"/>
      <c r="L82" s="30"/>
      <c r="M82" s="41">
        <v>0</v>
      </c>
      <c r="N82" s="41">
        <v>3.891</v>
      </c>
      <c r="O82" s="32">
        <f t="shared" si="2"/>
        <v>3.891</v>
      </c>
      <c r="P82" s="32"/>
      <c r="Q82" s="32"/>
      <c r="R82" s="32" t="s">
        <v>51</v>
      </c>
      <c r="S82" s="53">
        <v>525</v>
      </c>
      <c r="T82" s="32" t="s">
        <v>37</v>
      </c>
      <c r="U82" s="30">
        <v>3</v>
      </c>
      <c r="V82" s="50" t="s">
        <v>65</v>
      </c>
      <c r="W82">
        <v>1</v>
      </c>
    </row>
    <row r="83" ht="19" customHeight="1" spans="1:23">
      <c r="A83" s="31">
        <v>75</v>
      </c>
      <c r="B83" s="30" t="s">
        <v>328</v>
      </c>
      <c r="C83" s="30" t="s">
        <v>329</v>
      </c>
      <c r="D83" s="30">
        <v>3.561</v>
      </c>
      <c r="E83" s="30"/>
      <c r="F83" s="30"/>
      <c r="G83" s="30"/>
      <c r="H83" s="30">
        <v>3.561</v>
      </c>
      <c r="I83" s="60" t="s">
        <v>330</v>
      </c>
      <c r="J83" s="41" t="s">
        <v>331</v>
      </c>
      <c r="K83" s="30">
        <v>3044</v>
      </c>
      <c r="L83" s="30">
        <v>1</v>
      </c>
      <c r="M83" s="41">
        <v>0</v>
      </c>
      <c r="N83" s="41">
        <v>3.561</v>
      </c>
      <c r="O83" s="32">
        <f t="shared" si="2"/>
        <v>3.561</v>
      </c>
      <c r="P83" s="32" t="s">
        <v>34</v>
      </c>
      <c r="Q83" s="32" t="s">
        <v>156</v>
      </c>
      <c r="R83" s="32" t="s">
        <v>36</v>
      </c>
      <c r="S83" s="53">
        <v>0</v>
      </c>
      <c r="T83" s="32" t="s">
        <v>37</v>
      </c>
      <c r="U83" s="30">
        <v>145</v>
      </c>
      <c r="V83" s="50"/>
      <c r="W83">
        <v>1</v>
      </c>
    </row>
    <row r="84" ht="19" customHeight="1" spans="1:23">
      <c r="A84" s="29">
        <v>76</v>
      </c>
      <c r="B84" s="30" t="s">
        <v>332</v>
      </c>
      <c r="C84" s="30" t="s">
        <v>333</v>
      </c>
      <c r="D84" s="30">
        <v>3.732</v>
      </c>
      <c r="E84" s="30">
        <v>1.609</v>
      </c>
      <c r="F84" s="32"/>
      <c r="G84" s="32"/>
      <c r="H84" s="30">
        <v>2.123</v>
      </c>
      <c r="I84" s="30"/>
      <c r="J84" s="41"/>
      <c r="K84" s="30"/>
      <c r="L84" s="30"/>
      <c r="M84" s="41">
        <v>1.609</v>
      </c>
      <c r="N84" s="41">
        <v>3.732</v>
      </c>
      <c r="O84" s="32">
        <f t="shared" si="2"/>
        <v>2.123</v>
      </c>
      <c r="P84" s="32"/>
      <c r="Q84" s="32"/>
      <c r="R84" s="32" t="s">
        <v>51</v>
      </c>
      <c r="S84" s="53">
        <v>287</v>
      </c>
      <c r="T84" s="32" t="s">
        <v>37</v>
      </c>
      <c r="U84" s="30">
        <v>3</v>
      </c>
      <c r="V84" s="50" t="s">
        <v>65</v>
      </c>
      <c r="W84">
        <v>1</v>
      </c>
    </row>
    <row r="85" ht="31" customHeight="1" spans="1:23">
      <c r="A85" s="31">
        <v>77</v>
      </c>
      <c r="B85" s="30" t="s">
        <v>334</v>
      </c>
      <c r="C85" s="30" t="s">
        <v>335</v>
      </c>
      <c r="D85" s="30">
        <v>5.853</v>
      </c>
      <c r="E85" s="32"/>
      <c r="F85" s="32"/>
      <c r="G85" s="32"/>
      <c r="H85" s="30">
        <v>5.853</v>
      </c>
      <c r="I85" s="60" t="s">
        <v>336</v>
      </c>
      <c r="J85" s="41" t="s">
        <v>337</v>
      </c>
      <c r="K85" s="30">
        <v>4325</v>
      </c>
      <c r="L85" s="30">
        <v>1</v>
      </c>
      <c r="M85" s="41">
        <v>0</v>
      </c>
      <c r="N85" s="41">
        <v>5.853</v>
      </c>
      <c r="O85" s="32">
        <f t="shared" si="2"/>
        <v>5.853</v>
      </c>
      <c r="P85" s="32" t="s">
        <v>34</v>
      </c>
      <c r="Q85" s="32" t="s">
        <v>120</v>
      </c>
      <c r="R85" s="32" t="s">
        <v>36</v>
      </c>
      <c r="S85" s="53">
        <v>0</v>
      </c>
      <c r="T85" s="32" t="s">
        <v>37</v>
      </c>
      <c r="U85" s="30">
        <v>135</v>
      </c>
      <c r="V85" s="50" t="s">
        <v>92</v>
      </c>
      <c r="W85">
        <v>1</v>
      </c>
    </row>
    <row r="86" ht="19" customHeight="1" spans="1:23">
      <c r="A86" s="29">
        <v>78</v>
      </c>
      <c r="B86" s="30" t="s">
        <v>338</v>
      </c>
      <c r="C86" s="30" t="s">
        <v>339</v>
      </c>
      <c r="D86" s="30">
        <v>3.117</v>
      </c>
      <c r="E86" s="32"/>
      <c r="F86" s="32"/>
      <c r="G86" s="32"/>
      <c r="H86" s="30">
        <v>3.117</v>
      </c>
      <c r="I86" s="30"/>
      <c r="J86" s="41"/>
      <c r="K86" s="30"/>
      <c r="L86" s="30"/>
      <c r="M86" s="41">
        <v>0</v>
      </c>
      <c r="N86" s="41">
        <v>3.117</v>
      </c>
      <c r="O86" s="32">
        <f t="shared" si="2"/>
        <v>3.117</v>
      </c>
      <c r="P86" s="32"/>
      <c r="Q86" s="32"/>
      <c r="R86" s="32" t="s">
        <v>51</v>
      </c>
      <c r="S86" s="53">
        <v>421</v>
      </c>
      <c r="T86" s="32" t="s">
        <v>37</v>
      </c>
      <c r="U86" s="30">
        <v>3</v>
      </c>
      <c r="V86" s="50" t="s">
        <v>92</v>
      </c>
      <c r="W86">
        <v>1</v>
      </c>
    </row>
    <row r="87" ht="19" customHeight="1" spans="1:23">
      <c r="A87" s="31">
        <v>79</v>
      </c>
      <c r="B87" s="30" t="s">
        <v>340</v>
      </c>
      <c r="C87" s="30" t="s">
        <v>341</v>
      </c>
      <c r="D87" s="30">
        <v>2.172</v>
      </c>
      <c r="E87" s="32"/>
      <c r="F87" s="32"/>
      <c r="G87" s="30">
        <v>1.187</v>
      </c>
      <c r="H87" s="30">
        <v>0.985</v>
      </c>
      <c r="I87" s="30"/>
      <c r="J87" s="41"/>
      <c r="K87" s="30"/>
      <c r="L87" s="30"/>
      <c r="M87" s="41">
        <v>1.187</v>
      </c>
      <c r="N87" s="41">
        <v>2.172</v>
      </c>
      <c r="O87" s="32">
        <f t="shared" si="2"/>
        <v>0.985</v>
      </c>
      <c r="P87" s="32"/>
      <c r="Q87" s="32"/>
      <c r="R87" s="32" t="s">
        <v>51</v>
      </c>
      <c r="S87" s="53">
        <v>133</v>
      </c>
      <c r="T87" s="32" t="s">
        <v>37</v>
      </c>
      <c r="U87" s="30">
        <v>3</v>
      </c>
      <c r="V87" s="50" t="s">
        <v>92</v>
      </c>
      <c r="W87">
        <v>1</v>
      </c>
    </row>
    <row r="88" ht="19" customHeight="1" spans="1:22">
      <c r="A88" s="29">
        <v>80</v>
      </c>
      <c r="B88" s="30" t="s">
        <v>342</v>
      </c>
      <c r="C88" s="30" t="s">
        <v>343</v>
      </c>
      <c r="D88" s="30">
        <v>2.593</v>
      </c>
      <c r="E88" s="30"/>
      <c r="F88" s="30"/>
      <c r="G88" s="30"/>
      <c r="H88" s="30">
        <v>2.593</v>
      </c>
      <c r="I88" s="60" t="s">
        <v>344</v>
      </c>
      <c r="J88" s="41" t="s">
        <v>345</v>
      </c>
      <c r="K88" s="30">
        <v>2100</v>
      </c>
      <c r="L88" s="30">
        <v>0</v>
      </c>
      <c r="M88" s="41">
        <v>0</v>
      </c>
      <c r="N88" s="41">
        <v>2.593</v>
      </c>
      <c r="O88" s="32">
        <f t="shared" si="2"/>
        <v>2.593</v>
      </c>
      <c r="P88" s="32"/>
      <c r="Q88" s="32"/>
      <c r="R88" s="32" t="s">
        <v>51</v>
      </c>
      <c r="S88" s="53">
        <v>350</v>
      </c>
      <c r="T88" s="32" t="s">
        <v>52</v>
      </c>
      <c r="U88" s="30">
        <v>1</v>
      </c>
      <c r="V88" s="54"/>
    </row>
    <row r="89" ht="19" customHeight="1" spans="1:22">
      <c r="A89" s="31">
        <v>81</v>
      </c>
      <c r="B89" s="30" t="s">
        <v>346</v>
      </c>
      <c r="C89" s="30" t="s">
        <v>347</v>
      </c>
      <c r="D89" s="30">
        <v>3.927</v>
      </c>
      <c r="E89" s="30"/>
      <c r="F89" s="30"/>
      <c r="G89" s="30"/>
      <c r="H89" s="30">
        <v>3.927</v>
      </c>
      <c r="I89" s="60" t="s">
        <v>348</v>
      </c>
      <c r="J89" s="41" t="s">
        <v>349</v>
      </c>
      <c r="K89" s="30">
        <v>2179</v>
      </c>
      <c r="L89" s="30">
        <v>0</v>
      </c>
      <c r="M89" s="41">
        <v>0</v>
      </c>
      <c r="N89" s="41">
        <v>3.927</v>
      </c>
      <c r="O89" s="32">
        <f t="shared" si="2"/>
        <v>3.927</v>
      </c>
      <c r="P89" s="32"/>
      <c r="Q89" s="32"/>
      <c r="R89" s="32" t="s">
        <v>51</v>
      </c>
      <c r="S89" s="53">
        <v>530</v>
      </c>
      <c r="T89" s="32" t="s">
        <v>52</v>
      </c>
      <c r="U89" s="30">
        <v>1</v>
      </c>
      <c r="V89" s="54"/>
    </row>
    <row r="90" ht="19" customHeight="1" spans="1:23">
      <c r="A90" s="29">
        <v>82</v>
      </c>
      <c r="B90" s="30" t="s">
        <v>350</v>
      </c>
      <c r="C90" s="30" t="s">
        <v>351</v>
      </c>
      <c r="D90" s="30">
        <v>2.641</v>
      </c>
      <c r="E90" s="32"/>
      <c r="F90" s="32"/>
      <c r="G90" s="32"/>
      <c r="H90" s="30">
        <v>2.641</v>
      </c>
      <c r="I90" s="30"/>
      <c r="J90" s="41"/>
      <c r="K90" s="30"/>
      <c r="L90" s="30"/>
      <c r="M90" s="41">
        <v>0</v>
      </c>
      <c r="N90" s="41">
        <v>2.641</v>
      </c>
      <c r="O90" s="32">
        <f t="shared" si="2"/>
        <v>2.641</v>
      </c>
      <c r="P90" s="32"/>
      <c r="Q90" s="32"/>
      <c r="R90" s="32" t="s">
        <v>51</v>
      </c>
      <c r="S90" s="53">
        <v>357</v>
      </c>
      <c r="T90" s="32" t="s">
        <v>37</v>
      </c>
      <c r="U90" s="30">
        <v>34</v>
      </c>
      <c r="V90" s="50" t="s">
        <v>92</v>
      </c>
      <c r="W90">
        <v>1</v>
      </c>
    </row>
    <row r="91" ht="19" customHeight="1" spans="1:23">
      <c r="A91" s="31">
        <v>83</v>
      </c>
      <c r="B91" s="30" t="s">
        <v>352</v>
      </c>
      <c r="C91" s="30" t="s">
        <v>353</v>
      </c>
      <c r="D91" s="30">
        <v>3.278</v>
      </c>
      <c r="E91" s="32"/>
      <c r="F91" s="32"/>
      <c r="G91" s="30">
        <v>1.151</v>
      </c>
      <c r="H91" s="30">
        <v>2.127</v>
      </c>
      <c r="I91" s="60" t="s">
        <v>354</v>
      </c>
      <c r="J91" s="41" t="s">
        <v>355</v>
      </c>
      <c r="K91" s="30">
        <v>1708</v>
      </c>
      <c r="L91" s="30">
        <v>0</v>
      </c>
      <c r="M91" s="41">
        <v>1.151</v>
      </c>
      <c r="N91" s="41">
        <v>3.278</v>
      </c>
      <c r="O91" s="32">
        <f t="shared" si="2"/>
        <v>2.127</v>
      </c>
      <c r="P91" s="32"/>
      <c r="Q91" s="32"/>
      <c r="R91" s="32" t="s">
        <v>51</v>
      </c>
      <c r="S91" s="53">
        <v>287</v>
      </c>
      <c r="T91" s="32" t="s">
        <v>37</v>
      </c>
      <c r="U91" s="30">
        <v>13</v>
      </c>
      <c r="V91" s="50" t="s">
        <v>92</v>
      </c>
      <c r="W91">
        <v>1</v>
      </c>
    </row>
    <row r="92" ht="19" customHeight="1" spans="1:22">
      <c r="A92" s="29">
        <v>84</v>
      </c>
      <c r="B92" s="30" t="s">
        <v>356</v>
      </c>
      <c r="C92" s="30" t="s">
        <v>357</v>
      </c>
      <c r="D92" s="30">
        <v>0.955</v>
      </c>
      <c r="E92" s="30"/>
      <c r="F92" s="30"/>
      <c r="G92" s="30"/>
      <c r="H92" s="30">
        <v>0.955</v>
      </c>
      <c r="I92" s="60" t="s">
        <v>358</v>
      </c>
      <c r="J92" s="41" t="s">
        <v>359</v>
      </c>
      <c r="K92" s="30">
        <v>1072</v>
      </c>
      <c r="L92" s="30">
        <v>0</v>
      </c>
      <c r="M92" s="41">
        <v>0</v>
      </c>
      <c r="N92" s="41">
        <v>0.955</v>
      </c>
      <c r="O92" s="32">
        <f t="shared" si="2"/>
        <v>0.955</v>
      </c>
      <c r="P92" s="32"/>
      <c r="Q92" s="32"/>
      <c r="R92" s="32" t="s">
        <v>51</v>
      </c>
      <c r="S92" s="53">
        <v>129</v>
      </c>
      <c r="T92" s="32" t="s">
        <v>52</v>
      </c>
      <c r="U92" s="30">
        <v>1</v>
      </c>
      <c r="V92" s="54"/>
    </row>
    <row r="93" ht="19" customHeight="1" spans="1:22">
      <c r="A93" s="31">
        <v>85</v>
      </c>
      <c r="B93" s="30" t="s">
        <v>360</v>
      </c>
      <c r="C93" s="30" t="s">
        <v>361</v>
      </c>
      <c r="D93" s="30">
        <v>0.466</v>
      </c>
      <c r="E93" s="30"/>
      <c r="F93" s="30"/>
      <c r="G93" s="30"/>
      <c r="H93" s="30">
        <v>0.466</v>
      </c>
      <c r="I93" s="60" t="s">
        <v>362</v>
      </c>
      <c r="J93" s="41" t="s">
        <v>363</v>
      </c>
      <c r="K93" s="30">
        <v>672</v>
      </c>
      <c r="L93" s="30">
        <v>0</v>
      </c>
      <c r="M93" s="41">
        <v>0</v>
      </c>
      <c r="N93" s="41">
        <v>0.466</v>
      </c>
      <c r="O93" s="32">
        <f t="shared" si="2"/>
        <v>0.466</v>
      </c>
      <c r="P93" s="32"/>
      <c r="Q93" s="32"/>
      <c r="R93" s="32" t="s">
        <v>51</v>
      </c>
      <c r="S93" s="53">
        <v>63</v>
      </c>
      <c r="T93" s="32" t="s">
        <v>52</v>
      </c>
      <c r="U93" s="30">
        <v>1</v>
      </c>
      <c r="V93" s="54"/>
    </row>
    <row r="94" ht="19" customHeight="1" spans="1:23">
      <c r="A94" s="29">
        <v>86</v>
      </c>
      <c r="B94" s="30" t="s">
        <v>364</v>
      </c>
      <c r="C94" s="30" t="s">
        <v>365</v>
      </c>
      <c r="D94" s="30">
        <v>1.731</v>
      </c>
      <c r="E94" s="30"/>
      <c r="F94" s="30"/>
      <c r="G94" s="30"/>
      <c r="H94" s="30">
        <v>1.731</v>
      </c>
      <c r="I94" s="60" t="s">
        <v>366</v>
      </c>
      <c r="J94" s="41" t="s">
        <v>367</v>
      </c>
      <c r="K94" s="30">
        <v>3176</v>
      </c>
      <c r="L94" s="30">
        <v>1</v>
      </c>
      <c r="M94" s="41">
        <v>0</v>
      </c>
      <c r="N94" s="41">
        <v>1.731</v>
      </c>
      <c r="O94" s="32">
        <f t="shared" si="2"/>
        <v>1.731</v>
      </c>
      <c r="P94" s="32"/>
      <c r="Q94" s="32"/>
      <c r="R94" s="32" t="s">
        <v>51</v>
      </c>
      <c r="S94" s="53">
        <v>234</v>
      </c>
      <c r="T94" s="32" t="s">
        <v>37</v>
      </c>
      <c r="U94" s="30">
        <v>1</v>
      </c>
      <c r="V94" s="50"/>
      <c r="W94">
        <v>1</v>
      </c>
    </row>
    <row r="95" ht="19" customHeight="1" spans="1:26">
      <c r="A95" s="31">
        <v>87</v>
      </c>
      <c r="B95" s="30" t="s">
        <v>368</v>
      </c>
      <c r="C95" s="30" t="s">
        <v>369</v>
      </c>
      <c r="D95" s="30"/>
      <c r="E95" s="30"/>
      <c r="F95" s="30"/>
      <c r="G95" s="30"/>
      <c r="H95" s="30"/>
      <c r="I95" s="30"/>
      <c r="J95" s="41"/>
      <c r="K95" s="30"/>
      <c r="L95" s="30"/>
      <c r="M95" s="41">
        <v>0</v>
      </c>
      <c r="N95" s="41">
        <v>1.906</v>
      </c>
      <c r="O95" s="32">
        <f t="shared" si="2"/>
        <v>1.906</v>
      </c>
      <c r="P95" s="32"/>
      <c r="Q95" s="32"/>
      <c r="R95" s="32" t="s">
        <v>51</v>
      </c>
      <c r="S95" s="53">
        <v>257.3</v>
      </c>
      <c r="T95" s="32" t="s">
        <v>52</v>
      </c>
      <c r="U95" s="30">
        <v>3</v>
      </c>
      <c r="V95" s="50" t="s">
        <v>92</v>
      </c>
      <c r="X95">
        <f t="shared" ref="X95:X98" si="3">O95*135</f>
        <v>257.31</v>
      </c>
      <c r="Y95">
        <f>SUM(O95:O244)</f>
        <v>133.253</v>
      </c>
      <c r="Z95">
        <f>274.791-Y95</f>
        <v>141.538</v>
      </c>
    </row>
    <row r="96" ht="19" customHeight="1" spans="1:24">
      <c r="A96" s="29">
        <v>88</v>
      </c>
      <c r="B96" s="30" t="s">
        <v>370</v>
      </c>
      <c r="C96" s="30" t="s">
        <v>371</v>
      </c>
      <c r="D96" s="30"/>
      <c r="E96" s="30"/>
      <c r="F96" s="30"/>
      <c r="G96" s="30"/>
      <c r="H96" s="30"/>
      <c r="I96" s="30"/>
      <c r="J96" s="41"/>
      <c r="K96" s="30"/>
      <c r="L96" s="30"/>
      <c r="M96" s="41">
        <v>0</v>
      </c>
      <c r="N96" s="41">
        <v>1.888</v>
      </c>
      <c r="O96" s="32">
        <f t="shared" si="2"/>
        <v>1.888</v>
      </c>
      <c r="P96" s="32"/>
      <c r="Q96" s="32"/>
      <c r="R96" s="32" t="s">
        <v>51</v>
      </c>
      <c r="S96" s="53">
        <v>254.9</v>
      </c>
      <c r="T96" s="32" t="s">
        <v>52</v>
      </c>
      <c r="U96" s="30">
        <v>3</v>
      </c>
      <c r="V96" s="50" t="s">
        <v>92</v>
      </c>
      <c r="X96">
        <f t="shared" si="3"/>
        <v>254.88</v>
      </c>
    </row>
    <row r="97" ht="19" customHeight="1" spans="1:24">
      <c r="A97" s="31">
        <v>89</v>
      </c>
      <c r="B97" s="30" t="s">
        <v>372</v>
      </c>
      <c r="C97" s="30" t="s">
        <v>373</v>
      </c>
      <c r="D97" s="30"/>
      <c r="E97" s="30"/>
      <c r="F97" s="30"/>
      <c r="G97" s="30"/>
      <c r="H97" s="30"/>
      <c r="I97" s="30"/>
      <c r="J97" s="41"/>
      <c r="K97" s="30"/>
      <c r="L97" s="30"/>
      <c r="M97" s="41">
        <v>0</v>
      </c>
      <c r="N97" s="41">
        <v>1.22</v>
      </c>
      <c r="O97" s="32">
        <f t="shared" si="2"/>
        <v>1.22</v>
      </c>
      <c r="P97" s="32"/>
      <c r="Q97" s="32"/>
      <c r="R97" s="32" t="s">
        <v>51</v>
      </c>
      <c r="S97" s="53">
        <v>164.7</v>
      </c>
      <c r="T97" s="32" t="s">
        <v>52</v>
      </c>
      <c r="U97" s="30">
        <v>3</v>
      </c>
      <c r="V97" s="50" t="s">
        <v>92</v>
      </c>
      <c r="X97">
        <f t="shared" si="3"/>
        <v>164.7</v>
      </c>
    </row>
    <row r="98" ht="19" customHeight="1" spans="1:24">
      <c r="A98" s="29">
        <v>90</v>
      </c>
      <c r="B98" s="30" t="s">
        <v>374</v>
      </c>
      <c r="C98" s="30" t="s">
        <v>375</v>
      </c>
      <c r="D98" s="30"/>
      <c r="E98" s="30"/>
      <c r="F98" s="30"/>
      <c r="G98" s="30"/>
      <c r="H98" s="30"/>
      <c r="I98" s="30"/>
      <c r="J98" s="41"/>
      <c r="K98" s="30"/>
      <c r="L98" s="30"/>
      <c r="M98" s="41">
        <v>0</v>
      </c>
      <c r="N98" s="41">
        <v>0.344</v>
      </c>
      <c r="O98" s="32">
        <f t="shared" si="2"/>
        <v>0.344</v>
      </c>
      <c r="P98" s="32"/>
      <c r="Q98" s="32"/>
      <c r="R98" s="32" t="s">
        <v>51</v>
      </c>
      <c r="S98" s="53">
        <v>46.44</v>
      </c>
      <c r="T98" s="32" t="s">
        <v>52</v>
      </c>
      <c r="U98" s="30">
        <v>3</v>
      </c>
      <c r="V98" s="50" t="s">
        <v>92</v>
      </c>
      <c r="X98">
        <f t="shared" si="3"/>
        <v>46.44</v>
      </c>
    </row>
    <row r="99" ht="19" customHeight="1" spans="1:22">
      <c r="A99" s="31">
        <v>91</v>
      </c>
      <c r="B99" s="30" t="s">
        <v>376</v>
      </c>
      <c r="C99" s="30" t="s">
        <v>377</v>
      </c>
      <c r="D99" s="30"/>
      <c r="E99" s="30"/>
      <c r="F99" s="30"/>
      <c r="G99" s="30"/>
      <c r="H99" s="30"/>
      <c r="I99" s="30"/>
      <c r="J99" s="41"/>
      <c r="K99" s="30"/>
      <c r="L99" s="30"/>
      <c r="M99" s="41">
        <v>0</v>
      </c>
      <c r="N99" s="41">
        <v>0.437</v>
      </c>
      <c r="O99" s="32">
        <f t="shared" si="2"/>
        <v>0.437</v>
      </c>
      <c r="P99" s="32"/>
      <c r="Q99" s="32"/>
      <c r="R99" s="32" t="s">
        <v>51</v>
      </c>
      <c r="S99" s="53">
        <f t="shared" ref="S99:S148" si="4">O99*135</f>
        <v>58.995</v>
      </c>
      <c r="T99" s="32" t="s">
        <v>52</v>
      </c>
      <c r="U99" s="30">
        <v>3</v>
      </c>
      <c r="V99" s="50" t="s">
        <v>92</v>
      </c>
    </row>
    <row r="100" ht="19" customHeight="1" spans="1:22">
      <c r="A100" s="29">
        <v>92</v>
      </c>
      <c r="B100" s="30" t="s">
        <v>378</v>
      </c>
      <c r="C100" s="30" t="s">
        <v>379</v>
      </c>
      <c r="D100" s="30"/>
      <c r="E100" s="30"/>
      <c r="F100" s="30"/>
      <c r="G100" s="30"/>
      <c r="H100" s="30"/>
      <c r="I100" s="30"/>
      <c r="J100" s="41"/>
      <c r="K100" s="30"/>
      <c r="L100" s="30"/>
      <c r="M100" s="41">
        <v>0</v>
      </c>
      <c r="N100" s="41">
        <v>0.338</v>
      </c>
      <c r="O100" s="32">
        <f t="shared" si="2"/>
        <v>0.338</v>
      </c>
      <c r="P100" s="32"/>
      <c r="Q100" s="53"/>
      <c r="R100" s="32" t="s">
        <v>51</v>
      </c>
      <c r="S100" s="53">
        <f t="shared" si="4"/>
        <v>45.63</v>
      </c>
      <c r="T100" s="32" t="s">
        <v>52</v>
      </c>
      <c r="U100" s="30">
        <v>3</v>
      </c>
      <c r="V100" s="50" t="s">
        <v>92</v>
      </c>
    </row>
    <row r="101" ht="19" customHeight="1" spans="1:22">
      <c r="A101" s="31">
        <v>93</v>
      </c>
      <c r="B101" s="30" t="s">
        <v>380</v>
      </c>
      <c r="C101" s="30" t="s">
        <v>381</v>
      </c>
      <c r="D101" s="30"/>
      <c r="E101" s="30"/>
      <c r="F101" s="30"/>
      <c r="G101" s="30"/>
      <c r="H101" s="30"/>
      <c r="I101" s="30"/>
      <c r="J101" s="41"/>
      <c r="K101" s="30"/>
      <c r="L101" s="30"/>
      <c r="M101" s="41">
        <v>0</v>
      </c>
      <c r="N101" s="41">
        <v>0.579</v>
      </c>
      <c r="O101" s="32">
        <f t="shared" si="2"/>
        <v>0.579</v>
      </c>
      <c r="P101" s="32"/>
      <c r="Q101" s="53"/>
      <c r="R101" s="32" t="s">
        <v>51</v>
      </c>
      <c r="S101" s="53">
        <f t="shared" si="4"/>
        <v>78.165</v>
      </c>
      <c r="T101" s="32" t="s">
        <v>52</v>
      </c>
      <c r="U101" s="30">
        <v>3</v>
      </c>
      <c r="V101" s="50" t="s">
        <v>92</v>
      </c>
    </row>
    <row r="102" ht="19" customHeight="1" spans="1:22">
      <c r="A102" s="29">
        <v>94</v>
      </c>
      <c r="B102" s="30" t="s">
        <v>382</v>
      </c>
      <c r="C102" s="30" t="s">
        <v>383</v>
      </c>
      <c r="D102" s="30"/>
      <c r="E102" s="30"/>
      <c r="F102" s="30"/>
      <c r="G102" s="30"/>
      <c r="H102" s="30"/>
      <c r="I102" s="30"/>
      <c r="J102" s="41"/>
      <c r="K102" s="30"/>
      <c r="L102" s="30"/>
      <c r="M102" s="41">
        <v>0</v>
      </c>
      <c r="N102" s="41">
        <v>0.576</v>
      </c>
      <c r="O102" s="32">
        <f t="shared" si="2"/>
        <v>0.576</v>
      </c>
      <c r="P102" s="32"/>
      <c r="Q102" s="53"/>
      <c r="R102" s="32" t="s">
        <v>51</v>
      </c>
      <c r="S102" s="53">
        <f t="shared" si="4"/>
        <v>77.76</v>
      </c>
      <c r="T102" s="32" t="s">
        <v>52</v>
      </c>
      <c r="U102" s="30">
        <v>3</v>
      </c>
      <c r="V102" s="50" t="s">
        <v>92</v>
      </c>
    </row>
    <row r="103" ht="19" customHeight="1" spans="1:22">
      <c r="A103" s="31">
        <v>95</v>
      </c>
      <c r="B103" s="30" t="s">
        <v>384</v>
      </c>
      <c r="C103" s="30" t="s">
        <v>385</v>
      </c>
      <c r="D103" s="30"/>
      <c r="E103" s="30"/>
      <c r="F103" s="30"/>
      <c r="G103" s="30"/>
      <c r="H103" s="30"/>
      <c r="I103" s="30"/>
      <c r="J103" s="41"/>
      <c r="K103" s="30"/>
      <c r="L103" s="30"/>
      <c r="M103" s="41">
        <v>0</v>
      </c>
      <c r="N103" s="41">
        <v>1.835</v>
      </c>
      <c r="O103" s="32">
        <f t="shared" si="2"/>
        <v>1.835</v>
      </c>
      <c r="P103" s="32"/>
      <c r="Q103" s="53"/>
      <c r="R103" s="32" t="s">
        <v>51</v>
      </c>
      <c r="S103" s="53">
        <f t="shared" si="4"/>
        <v>247.725</v>
      </c>
      <c r="T103" s="32" t="s">
        <v>52</v>
      </c>
      <c r="U103" s="30">
        <v>3</v>
      </c>
      <c r="V103" s="50" t="s">
        <v>92</v>
      </c>
    </row>
    <row r="104" ht="19" customHeight="1" spans="1:22">
      <c r="A104" s="29">
        <v>96</v>
      </c>
      <c r="B104" s="30" t="s">
        <v>386</v>
      </c>
      <c r="C104" s="30" t="s">
        <v>387</v>
      </c>
      <c r="D104" s="30"/>
      <c r="E104" s="30"/>
      <c r="F104" s="30"/>
      <c r="G104" s="30"/>
      <c r="H104" s="30"/>
      <c r="I104" s="30"/>
      <c r="J104" s="41"/>
      <c r="K104" s="30"/>
      <c r="L104" s="30"/>
      <c r="M104" s="41">
        <v>0</v>
      </c>
      <c r="N104" s="41">
        <v>0.748</v>
      </c>
      <c r="O104" s="32">
        <f t="shared" si="2"/>
        <v>0.748</v>
      </c>
      <c r="P104" s="32"/>
      <c r="Q104" s="53"/>
      <c r="R104" s="32" t="s">
        <v>51</v>
      </c>
      <c r="S104" s="53">
        <f t="shared" si="4"/>
        <v>100.98</v>
      </c>
      <c r="T104" s="32" t="s">
        <v>52</v>
      </c>
      <c r="U104" s="30">
        <v>3</v>
      </c>
      <c r="V104" s="50" t="s">
        <v>65</v>
      </c>
    </row>
    <row r="105" ht="19" customHeight="1" spans="1:22">
      <c r="A105" s="31">
        <v>97</v>
      </c>
      <c r="B105" s="30" t="s">
        <v>388</v>
      </c>
      <c r="C105" s="30" t="s">
        <v>389</v>
      </c>
      <c r="D105" s="30"/>
      <c r="E105" s="30"/>
      <c r="F105" s="30"/>
      <c r="G105" s="30"/>
      <c r="H105" s="30"/>
      <c r="I105" s="30"/>
      <c r="J105" s="41"/>
      <c r="K105" s="30"/>
      <c r="L105" s="30"/>
      <c r="M105" s="41">
        <v>0</v>
      </c>
      <c r="N105" s="41">
        <v>0.631</v>
      </c>
      <c r="O105" s="32">
        <f t="shared" ref="O105:O168" si="5">N105-M105</f>
        <v>0.631</v>
      </c>
      <c r="P105" s="32"/>
      <c r="Q105" s="53"/>
      <c r="R105" s="32" t="s">
        <v>51</v>
      </c>
      <c r="S105" s="53">
        <f t="shared" si="4"/>
        <v>85.185</v>
      </c>
      <c r="T105" s="32" t="s">
        <v>52</v>
      </c>
      <c r="U105" s="30">
        <v>3</v>
      </c>
      <c r="V105" s="50" t="s">
        <v>65</v>
      </c>
    </row>
    <row r="106" ht="19" customHeight="1" spans="1:22">
      <c r="A106" s="29">
        <v>98</v>
      </c>
      <c r="B106" s="30" t="s">
        <v>390</v>
      </c>
      <c r="C106" s="30" t="s">
        <v>391</v>
      </c>
      <c r="D106" s="30"/>
      <c r="E106" s="30"/>
      <c r="F106" s="30"/>
      <c r="G106" s="30"/>
      <c r="H106" s="30"/>
      <c r="I106" s="30"/>
      <c r="J106" s="41"/>
      <c r="K106" s="30"/>
      <c r="L106" s="30"/>
      <c r="M106" s="41">
        <v>0</v>
      </c>
      <c r="N106" s="41">
        <v>0.232</v>
      </c>
      <c r="O106" s="32">
        <f t="shared" si="5"/>
        <v>0.232</v>
      </c>
      <c r="P106" s="32"/>
      <c r="Q106" s="53"/>
      <c r="R106" s="32" t="s">
        <v>51</v>
      </c>
      <c r="S106" s="53">
        <f t="shared" si="4"/>
        <v>31.32</v>
      </c>
      <c r="T106" s="32" t="s">
        <v>52</v>
      </c>
      <c r="U106" s="30">
        <v>3</v>
      </c>
      <c r="V106" s="50" t="s">
        <v>65</v>
      </c>
    </row>
    <row r="107" ht="19" customHeight="1" spans="1:22">
      <c r="A107" s="31">
        <v>99</v>
      </c>
      <c r="B107" s="30" t="s">
        <v>392</v>
      </c>
      <c r="C107" s="30" t="s">
        <v>393</v>
      </c>
      <c r="D107" s="30"/>
      <c r="E107" s="30"/>
      <c r="F107" s="30"/>
      <c r="G107" s="30"/>
      <c r="H107" s="30"/>
      <c r="I107" s="30"/>
      <c r="J107" s="41"/>
      <c r="K107" s="30"/>
      <c r="L107" s="30"/>
      <c r="M107" s="41">
        <v>0</v>
      </c>
      <c r="N107" s="41">
        <v>0.382</v>
      </c>
      <c r="O107" s="32">
        <f t="shared" si="5"/>
        <v>0.382</v>
      </c>
      <c r="P107" s="32"/>
      <c r="Q107" s="53"/>
      <c r="R107" s="32" t="s">
        <v>51</v>
      </c>
      <c r="S107" s="53">
        <f t="shared" si="4"/>
        <v>51.57</v>
      </c>
      <c r="T107" s="32" t="s">
        <v>52</v>
      </c>
      <c r="U107" s="30">
        <v>3</v>
      </c>
      <c r="V107" s="50" t="s">
        <v>65</v>
      </c>
    </row>
    <row r="108" ht="19" customHeight="1" spans="1:22">
      <c r="A108" s="29">
        <v>100</v>
      </c>
      <c r="B108" s="30" t="s">
        <v>394</v>
      </c>
      <c r="C108" s="30" t="s">
        <v>395</v>
      </c>
      <c r="D108" s="30"/>
      <c r="E108" s="30"/>
      <c r="F108" s="30"/>
      <c r="G108" s="30"/>
      <c r="H108" s="30"/>
      <c r="I108" s="30"/>
      <c r="J108" s="41"/>
      <c r="K108" s="30"/>
      <c r="L108" s="30"/>
      <c r="M108" s="41">
        <v>0</v>
      </c>
      <c r="N108" s="41">
        <v>0.348</v>
      </c>
      <c r="O108" s="32">
        <f t="shared" si="5"/>
        <v>0.348</v>
      </c>
      <c r="P108" s="32"/>
      <c r="Q108" s="53"/>
      <c r="R108" s="32" t="s">
        <v>51</v>
      </c>
      <c r="S108" s="53">
        <f t="shared" si="4"/>
        <v>46.98</v>
      </c>
      <c r="T108" s="32" t="s">
        <v>52</v>
      </c>
      <c r="U108" s="30">
        <v>3</v>
      </c>
      <c r="V108" s="50" t="s">
        <v>65</v>
      </c>
    </row>
    <row r="109" ht="19" customHeight="1" spans="1:22">
      <c r="A109" s="31">
        <v>101</v>
      </c>
      <c r="B109" s="30" t="s">
        <v>396</v>
      </c>
      <c r="C109" s="30" t="s">
        <v>397</v>
      </c>
      <c r="D109" s="30"/>
      <c r="E109" s="30"/>
      <c r="F109" s="30"/>
      <c r="G109" s="30"/>
      <c r="H109" s="30"/>
      <c r="I109" s="30"/>
      <c r="J109" s="41"/>
      <c r="K109" s="30"/>
      <c r="L109" s="30"/>
      <c r="M109" s="41">
        <v>0</v>
      </c>
      <c r="N109" s="41">
        <v>0.733</v>
      </c>
      <c r="O109" s="32">
        <f t="shared" si="5"/>
        <v>0.733</v>
      </c>
      <c r="P109" s="32"/>
      <c r="Q109" s="53"/>
      <c r="R109" s="32" t="s">
        <v>51</v>
      </c>
      <c r="S109" s="53">
        <f t="shared" si="4"/>
        <v>98.955</v>
      </c>
      <c r="T109" s="32" t="s">
        <v>52</v>
      </c>
      <c r="U109" s="30">
        <v>3</v>
      </c>
      <c r="V109" s="50" t="s">
        <v>65</v>
      </c>
    </row>
    <row r="110" ht="19" customHeight="1" spans="1:22">
      <c r="A110" s="29">
        <v>102</v>
      </c>
      <c r="B110" s="30" t="s">
        <v>398</v>
      </c>
      <c r="C110" s="30" t="s">
        <v>399</v>
      </c>
      <c r="D110" s="30"/>
      <c r="E110" s="30"/>
      <c r="F110" s="30"/>
      <c r="G110" s="30"/>
      <c r="H110" s="30"/>
      <c r="I110" s="30"/>
      <c r="J110" s="41"/>
      <c r="K110" s="30"/>
      <c r="L110" s="30"/>
      <c r="M110" s="41">
        <v>0</v>
      </c>
      <c r="N110" s="41">
        <v>0.13</v>
      </c>
      <c r="O110" s="32">
        <f t="shared" si="5"/>
        <v>0.13</v>
      </c>
      <c r="P110" s="32"/>
      <c r="Q110" s="53"/>
      <c r="R110" s="32" t="s">
        <v>51</v>
      </c>
      <c r="S110" s="53">
        <f t="shared" si="4"/>
        <v>17.55</v>
      </c>
      <c r="T110" s="32" t="s">
        <v>52</v>
      </c>
      <c r="U110" s="30">
        <v>3</v>
      </c>
      <c r="V110" s="50" t="s">
        <v>65</v>
      </c>
    </row>
    <row r="111" ht="19" customHeight="1" spans="1:22">
      <c r="A111" s="31">
        <v>103</v>
      </c>
      <c r="B111" s="30" t="s">
        <v>400</v>
      </c>
      <c r="C111" s="30" t="s">
        <v>401</v>
      </c>
      <c r="D111" s="30"/>
      <c r="E111" s="30"/>
      <c r="F111" s="30"/>
      <c r="G111" s="30"/>
      <c r="H111" s="30"/>
      <c r="I111" s="30"/>
      <c r="J111" s="41"/>
      <c r="K111" s="30"/>
      <c r="L111" s="30"/>
      <c r="M111" s="41">
        <v>0</v>
      </c>
      <c r="N111" s="41">
        <v>1.147</v>
      </c>
      <c r="O111" s="32">
        <f t="shared" si="5"/>
        <v>1.147</v>
      </c>
      <c r="P111" s="32"/>
      <c r="Q111" s="53"/>
      <c r="R111" s="32" t="s">
        <v>51</v>
      </c>
      <c r="S111" s="53">
        <f t="shared" si="4"/>
        <v>154.845</v>
      </c>
      <c r="T111" s="32" t="s">
        <v>52</v>
      </c>
      <c r="U111" s="30">
        <v>3</v>
      </c>
      <c r="V111" s="50" t="s">
        <v>65</v>
      </c>
    </row>
    <row r="112" ht="19" customHeight="1" spans="1:22">
      <c r="A112" s="29">
        <v>104</v>
      </c>
      <c r="B112" s="30" t="s">
        <v>402</v>
      </c>
      <c r="C112" s="30" t="s">
        <v>403</v>
      </c>
      <c r="D112" s="30"/>
      <c r="E112" s="30"/>
      <c r="F112" s="30"/>
      <c r="G112" s="30"/>
      <c r="H112" s="30"/>
      <c r="I112" s="30"/>
      <c r="J112" s="41"/>
      <c r="K112" s="30"/>
      <c r="L112" s="30"/>
      <c r="M112" s="41">
        <v>0</v>
      </c>
      <c r="N112" s="41">
        <v>0.823</v>
      </c>
      <c r="O112" s="32">
        <f t="shared" si="5"/>
        <v>0.823</v>
      </c>
      <c r="P112" s="32"/>
      <c r="Q112" s="53"/>
      <c r="R112" s="32" t="s">
        <v>51</v>
      </c>
      <c r="S112" s="53">
        <f t="shared" si="4"/>
        <v>111.105</v>
      </c>
      <c r="T112" s="32" t="s">
        <v>52</v>
      </c>
      <c r="U112" s="30">
        <v>3</v>
      </c>
      <c r="V112" s="50" t="s">
        <v>65</v>
      </c>
    </row>
    <row r="113" ht="19" customHeight="1" spans="1:22">
      <c r="A113" s="31">
        <v>105</v>
      </c>
      <c r="B113" s="30" t="s">
        <v>404</v>
      </c>
      <c r="C113" s="30" t="s">
        <v>405</v>
      </c>
      <c r="D113" s="30"/>
      <c r="E113" s="30"/>
      <c r="F113" s="30"/>
      <c r="G113" s="30"/>
      <c r="H113" s="30"/>
      <c r="I113" s="30"/>
      <c r="J113" s="41"/>
      <c r="K113" s="30"/>
      <c r="L113" s="30"/>
      <c r="M113" s="41">
        <v>0</v>
      </c>
      <c r="N113" s="41">
        <v>0.384</v>
      </c>
      <c r="O113" s="32">
        <f t="shared" si="5"/>
        <v>0.384</v>
      </c>
      <c r="P113" s="32"/>
      <c r="Q113" s="53"/>
      <c r="R113" s="32" t="s">
        <v>51</v>
      </c>
      <c r="S113" s="53">
        <f t="shared" si="4"/>
        <v>51.84</v>
      </c>
      <c r="T113" s="32" t="s">
        <v>52</v>
      </c>
      <c r="U113" s="30">
        <v>3</v>
      </c>
      <c r="V113" s="50" t="s">
        <v>65</v>
      </c>
    </row>
    <row r="114" ht="19" customHeight="1" spans="1:22">
      <c r="A114" s="29">
        <v>106</v>
      </c>
      <c r="B114" s="30" t="s">
        <v>406</v>
      </c>
      <c r="C114" s="30" t="s">
        <v>407</v>
      </c>
      <c r="D114" s="30"/>
      <c r="E114" s="30"/>
      <c r="F114" s="30"/>
      <c r="G114" s="30"/>
      <c r="H114" s="30"/>
      <c r="I114" s="30"/>
      <c r="J114" s="41"/>
      <c r="K114" s="30"/>
      <c r="L114" s="30"/>
      <c r="M114" s="41">
        <v>0</v>
      </c>
      <c r="N114" s="41">
        <v>0.766</v>
      </c>
      <c r="O114" s="32">
        <f t="shared" si="5"/>
        <v>0.766</v>
      </c>
      <c r="P114" s="32"/>
      <c r="Q114" s="53"/>
      <c r="R114" s="32" t="s">
        <v>51</v>
      </c>
      <c r="S114" s="53">
        <f t="shared" si="4"/>
        <v>103.41</v>
      </c>
      <c r="T114" s="32" t="s">
        <v>52</v>
      </c>
      <c r="U114" s="30">
        <v>3</v>
      </c>
      <c r="V114" s="50" t="s">
        <v>65</v>
      </c>
    </row>
    <row r="115" ht="19" customHeight="1" spans="1:22">
      <c r="A115" s="31">
        <v>107</v>
      </c>
      <c r="B115" s="30" t="s">
        <v>408</v>
      </c>
      <c r="C115" s="30" t="s">
        <v>409</v>
      </c>
      <c r="D115" s="30"/>
      <c r="E115" s="30"/>
      <c r="F115" s="30"/>
      <c r="G115" s="30"/>
      <c r="H115" s="30"/>
      <c r="I115" s="30"/>
      <c r="J115" s="41"/>
      <c r="K115" s="30"/>
      <c r="L115" s="30"/>
      <c r="M115" s="41">
        <v>0</v>
      </c>
      <c r="N115" s="41">
        <v>0.452</v>
      </c>
      <c r="O115" s="32">
        <f t="shared" si="5"/>
        <v>0.452</v>
      </c>
      <c r="P115" s="32"/>
      <c r="Q115" s="53"/>
      <c r="R115" s="32" t="s">
        <v>51</v>
      </c>
      <c r="S115" s="53">
        <f t="shared" si="4"/>
        <v>61.02</v>
      </c>
      <c r="T115" s="32" t="s">
        <v>52</v>
      </c>
      <c r="U115" s="30">
        <v>3</v>
      </c>
      <c r="V115" s="50" t="s">
        <v>65</v>
      </c>
    </row>
    <row r="116" ht="19" customHeight="1" spans="1:22">
      <c r="A116" s="29">
        <v>108</v>
      </c>
      <c r="B116" s="30" t="s">
        <v>410</v>
      </c>
      <c r="C116" s="30" t="s">
        <v>411</v>
      </c>
      <c r="D116" s="30"/>
      <c r="E116" s="30"/>
      <c r="F116" s="30"/>
      <c r="G116" s="30"/>
      <c r="H116" s="30"/>
      <c r="I116" s="30"/>
      <c r="J116" s="41"/>
      <c r="K116" s="30"/>
      <c r="L116" s="30"/>
      <c r="M116" s="41">
        <v>0</v>
      </c>
      <c r="N116" s="41">
        <v>0.839</v>
      </c>
      <c r="O116" s="32">
        <f t="shared" si="5"/>
        <v>0.839</v>
      </c>
      <c r="P116" s="32"/>
      <c r="Q116" s="53"/>
      <c r="R116" s="32" t="s">
        <v>51</v>
      </c>
      <c r="S116" s="53">
        <f t="shared" si="4"/>
        <v>113.265</v>
      </c>
      <c r="T116" s="32" t="s">
        <v>52</v>
      </c>
      <c r="U116" s="30">
        <v>3</v>
      </c>
      <c r="V116" s="50" t="s">
        <v>65</v>
      </c>
    </row>
    <row r="117" ht="19" customHeight="1" spans="1:22">
      <c r="A117" s="31">
        <v>109</v>
      </c>
      <c r="B117" s="30" t="s">
        <v>412</v>
      </c>
      <c r="C117" s="30" t="s">
        <v>413</v>
      </c>
      <c r="D117" s="30"/>
      <c r="E117" s="30"/>
      <c r="F117" s="30"/>
      <c r="G117" s="30"/>
      <c r="H117" s="30"/>
      <c r="I117" s="30"/>
      <c r="J117" s="41"/>
      <c r="K117" s="30"/>
      <c r="L117" s="30"/>
      <c r="M117" s="41">
        <v>0</v>
      </c>
      <c r="N117" s="41">
        <v>0.395</v>
      </c>
      <c r="O117" s="32">
        <f t="shared" si="5"/>
        <v>0.395</v>
      </c>
      <c r="P117" s="32"/>
      <c r="Q117" s="53"/>
      <c r="R117" s="32" t="s">
        <v>51</v>
      </c>
      <c r="S117" s="53">
        <f t="shared" si="4"/>
        <v>53.325</v>
      </c>
      <c r="T117" s="32" t="s">
        <v>52</v>
      </c>
      <c r="U117" s="30">
        <v>3</v>
      </c>
      <c r="V117" s="50" t="s">
        <v>65</v>
      </c>
    </row>
    <row r="118" ht="19" customHeight="1" spans="1:22">
      <c r="A118" s="29">
        <v>110</v>
      </c>
      <c r="B118" s="30" t="s">
        <v>414</v>
      </c>
      <c r="C118" s="30" t="s">
        <v>415</v>
      </c>
      <c r="D118" s="30"/>
      <c r="E118" s="30"/>
      <c r="F118" s="30"/>
      <c r="G118" s="30"/>
      <c r="H118" s="30"/>
      <c r="I118" s="30"/>
      <c r="J118" s="41"/>
      <c r="K118" s="30"/>
      <c r="L118" s="30"/>
      <c r="M118" s="41">
        <v>0</v>
      </c>
      <c r="N118" s="41">
        <v>0.54</v>
      </c>
      <c r="O118" s="32">
        <f t="shared" si="5"/>
        <v>0.54</v>
      </c>
      <c r="P118" s="32"/>
      <c r="Q118" s="53"/>
      <c r="R118" s="32" t="s">
        <v>51</v>
      </c>
      <c r="S118" s="53">
        <f t="shared" si="4"/>
        <v>72.9</v>
      </c>
      <c r="T118" s="32" t="s">
        <v>52</v>
      </c>
      <c r="U118" s="30">
        <v>3</v>
      </c>
      <c r="V118" s="50" t="s">
        <v>65</v>
      </c>
    </row>
    <row r="119" ht="19" customHeight="1" spans="1:22">
      <c r="A119" s="31">
        <v>111</v>
      </c>
      <c r="B119" s="30" t="s">
        <v>416</v>
      </c>
      <c r="C119" s="30" t="s">
        <v>417</v>
      </c>
      <c r="D119" s="30"/>
      <c r="E119" s="30"/>
      <c r="F119" s="30"/>
      <c r="G119" s="30"/>
      <c r="H119" s="30"/>
      <c r="I119" s="30"/>
      <c r="J119" s="41"/>
      <c r="K119" s="30"/>
      <c r="L119" s="30"/>
      <c r="M119" s="41">
        <v>0</v>
      </c>
      <c r="N119" s="41">
        <v>0.151</v>
      </c>
      <c r="O119" s="32">
        <f t="shared" si="5"/>
        <v>0.151</v>
      </c>
      <c r="P119" s="32"/>
      <c r="Q119" s="53"/>
      <c r="R119" s="32" t="s">
        <v>51</v>
      </c>
      <c r="S119" s="53">
        <f t="shared" si="4"/>
        <v>20.385</v>
      </c>
      <c r="T119" s="32" t="s">
        <v>52</v>
      </c>
      <c r="U119" s="30">
        <v>3</v>
      </c>
      <c r="V119" s="50" t="s">
        <v>65</v>
      </c>
    </row>
    <row r="120" ht="19" customHeight="1" spans="1:22">
      <c r="A120" s="29">
        <v>112</v>
      </c>
      <c r="B120" s="30" t="s">
        <v>418</v>
      </c>
      <c r="C120" s="30" t="s">
        <v>419</v>
      </c>
      <c r="D120" s="30"/>
      <c r="E120" s="30"/>
      <c r="F120" s="30"/>
      <c r="G120" s="30"/>
      <c r="H120" s="30"/>
      <c r="I120" s="30"/>
      <c r="J120" s="41"/>
      <c r="K120" s="30"/>
      <c r="L120" s="30"/>
      <c r="M120" s="41">
        <v>0</v>
      </c>
      <c r="N120" s="41">
        <v>0.388</v>
      </c>
      <c r="O120" s="32">
        <f t="shared" si="5"/>
        <v>0.388</v>
      </c>
      <c r="P120" s="32"/>
      <c r="Q120" s="53"/>
      <c r="R120" s="32" t="s">
        <v>51</v>
      </c>
      <c r="S120" s="53">
        <f t="shared" si="4"/>
        <v>52.38</v>
      </c>
      <c r="T120" s="32" t="s">
        <v>52</v>
      </c>
      <c r="U120" s="30">
        <v>3</v>
      </c>
      <c r="V120" s="50" t="s">
        <v>65</v>
      </c>
    </row>
    <row r="121" ht="19" customHeight="1" spans="1:22">
      <c r="A121" s="31">
        <v>113</v>
      </c>
      <c r="B121" s="30" t="s">
        <v>420</v>
      </c>
      <c r="C121" s="30" t="s">
        <v>421</v>
      </c>
      <c r="D121" s="30"/>
      <c r="E121" s="30"/>
      <c r="F121" s="30"/>
      <c r="G121" s="30"/>
      <c r="H121" s="30"/>
      <c r="I121" s="30"/>
      <c r="J121" s="41"/>
      <c r="K121" s="30"/>
      <c r="L121" s="30"/>
      <c r="M121" s="41">
        <v>0</v>
      </c>
      <c r="N121" s="41">
        <v>0.357</v>
      </c>
      <c r="O121" s="32">
        <f t="shared" si="5"/>
        <v>0.357</v>
      </c>
      <c r="P121" s="32"/>
      <c r="Q121" s="53"/>
      <c r="R121" s="32" t="s">
        <v>51</v>
      </c>
      <c r="S121" s="53">
        <f t="shared" si="4"/>
        <v>48.195</v>
      </c>
      <c r="T121" s="32" t="s">
        <v>52</v>
      </c>
      <c r="U121" s="30">
        <v>3</v>
      </c>
      <c r="V121" s="50" t="s">
        <v>65</v>
      </c>
    </row>
    <row r="122" ht="19" customHeight="1" spans="1:22">
      <c r="A122" s="29">
        <v>114</v>
      </c>
      <c r="B122" s="30" t="s">
        <v>422</v>
      </c>
      <c r="C122" s="30" t="s">
        <v>423</v>
      </c>
      <c r="D122" s="30"/>
      <c r="E122" s="30"/>
      <c r="F122" s="30"/>
      <c r="G122" s="30"/>
      <c r="H122" s="30"/>
      <c r="I122" s="30"/>
      <c r="J122" s="41"/>
      <c r="K122" s="30"/>
      <c r="L122" s="30"/>
      <c r="M122" s="41">
        <v>0</v>
      </c>
      <c r="N122" s="41">
        <v>0.262</v>
      </c>
      <c r="O122" s="32">
        <f t="shared" si="5"/>
        <v>0.262</v>
      </c>
      <c r="P122" s="32"/>
      <c r="Q122" s="53"/>
      <c r="R122" s="32" t="s">
        <v>51</v>
      </c>
      <c r="S122" s="53">
        <f t="shared" si="4"/>
        <v>35.37</v>
      </c>
      <c r="T122" s="32" t="s">
        <v>52</v>
      </c>
      <c r="U122" s="30">
        <v>3</v>
      </c>
      <c r="V122" s="50" t="s">
        <v>65</v>
      </c>
    </row>
    <row r="123" ht="19" customHeight="1" spans="1:22">
      <c r="A123" s="31">
        <v>115</v>
      </c>
      <c r="B123" s="30" t="s">
        <v>424</v>
      </c>
      <c r="C123" s="30" t="s">
        <v>425</v>
      </c>
      <c r="D123" s="30"/>
      <c r="E123" s="30"/>
      <c r="F123" s="30"/>
      <c r="G123" s="30"/>
      <c r="H123" s="30"/>
      <c r="I123" s="30"/>
      <c r="J123" s="41"/>
      <c r="K123" s="30"/>
      <c r="L123" s="30"/>
      <c r="M123" s="41">
        <v>0</v>
      </c>
      <c r="N123" s="41">
        <v>0.791</v>
      </c>
      <c r="O123" s="32">
        <f t="shared" si="5"/>
        <v>0.791</v>
      </c>
      <c r="P123" s="32"/>
      <c r="Q123" s="53"/>
      <c r="R123" s="32" t="s">
        <v>51</v>
      </c>
      <c r="S123" s="53">
        <f t="shared" si="4"/>
        <v>106.785</v>
      </c>
      <c r="T123" s="32" t="s">
        <v>52</v>
      </c>
      <c r="U123" s="30">
        <v>3</v>
      </c>
      <c r="V123" s="50" t="s">
        <v>65</v>
      </c>
    </row>
    <row r="124" ht="19" customHeight="1" spans="1:22">
      <c r="A124" s="29">
        <v>116</v>
      </c>
      <c r="B124" s="30" t="s">
        <v>426</v>
      </c>
      <c r="C124" s="30" t="s">
        <v>427</v>
      </c>
      <c r="D124" s="30"/>
      <c r="E124" s="30"/>
      <c r="F124" s="30"/>
      <c r="G124" s="30"/>
      <c r="H124" s="30"/>
      <c r="I124" s="30"/>
      <c r="J124" s="41"/>
      <c r="K124" s="30"/>
      <c r="L124" s="30"/>
      <c r="M124" s="41">
        <v>0</v>
      </c>
      <c r="N124" s="41">
        <v>0.538</v>
      </c>
      <c r="O124" s="32">
        <f t="shared" si="5"/>
        <v>0.538</v>
      </c>
      <c r="P124" s="32"/>
      <c r="Q124" s="53"/>
      <c r="R124" s="32" t="s">
        <v>51</v>
      </c>
      <c r="S124" s="53">
        <f t="shared" si="4"/>
        <v>72.63</v>
      </c>
      <c r="T124" s="32" t="s">
        <v>52</v>
      </c>
      <c r="U124" s="30">
        <v>3</v>
      </c>
      <c r="V124" s="50" t="s">
        <v>65</v>
      </c>
    </row>
    <row r="125" ht="19" customHeight="1" spans="1:22">
      <c r="A125" s="31">
        <v>117</v>
      </c>
      <c r="B125" s="30" t="s">
        <v>428</v>
      </c>
      <c r="C125" s="30" t="s">
        <v>429</v>
      </c>
      <c r="D125" s="30"/>
      <c r="E125" s="30"/>
      <c r="F125" s="30"/>
      <c r="G125" s="30"/>
      <c r="H125" s="30"/>
      <c r="I125" s="30"/>
      <c r="J125" s="41"/>
      <c r="K125" s="30"/>
      <c r="L125" s="30"/>
      <c r="M125" s="41">
        <v>0</v>
      </c>
      <c r="N125" s="41">
        <v>0.976</v>
      </c>
      <c r="O125" s="32">
        <f t="shared" si="5"/>
        <v>0.976</v>
      </c>
      <c r="P125" s="32"/>
      <c r="Q125" s="53"/>
      <c r="R125" s="32" t="s">
        <v>51</v>
      </c>
      <c r="S125" s="53">
        <f t="shared" si="4"/>
        <v>131.76</v>
      </c>
      <c r="T125" s="32" t="s">
        <v>52</v>
      </c>
      <c r="U125" s="30">
        <v>3</v>
      </c>
      <c r="V125" s="50" t="s">
        <v>65</v>
      </c>
    </row>
    <row r="126" ht="19" customHeight="1" spans="1:22">
      <c r="A126" s="29">
        <v>118</v>
      </c>
      <c r="B126" s="30" t="s">
        <v>430</v>
      </c>
      <c r="C126" s="30" t="s">
        <v>431</v>
      </c>
      <c r="D126" s="30"/>
      <c r="E126" s="30"/>
      <c r="F126" s="30"/>
      <c r="G126" s="30"/>
      <c r="H126" s="30"/>
      <c r="I126" s="30"/>
      <c r="J126" s="41"/>
      <c r="K126" s="30"/>
      <c r="L126" s="30"/>
      <c r="M126" s="41">
        <v>0</v>
      </c>
      <c r="N126" s="41">
        <v>0.433</v>
      </c>
      <c r="O126" s="32">
        <f t="shared" si="5"/>
        <v>0.433</v>
      </c>
      <c r="P126" s="32"/>
      <c r="Q126" s="53"/>
      <c r="R126" s="32" t="s">
        <v>51</v>
      </c>
      <c r="S126" s="53">
        <f t="shared" si="4"/>
        <v>58.455</v>
      </c>
      <c r="T126" s="32" t="s">
        <v>52</v>
      </c>
      <c r="U126" s="30">
        <v>3</v>
      </c>
      <c r="V126" s="50" t="s">
        <v>65</v>
      </c>
    </row>
    <row r="127" ht="19" customHeight="1" spans="1:22">
      <c r="A127" s="31">
        <v>119</v>
      </c>
      <c r="B127" s="30" t="s">
        <v>432</v>
      </c>
      <c r="C127" s="30" t="s">
        <v>433</v>
      </c>
      <c r="D127" s="30"/>
      <c r="E127" s="30"/>
      <c r="F127" s="30"/>
      <c r="G127" s="30"/>
      <c r="H127" s="30"/>
      <c r="I127" s="30"/>
      <c r="J127" s="41"/>
      <c r="K127" s="30"/>
      <c r="L127" s="30"/>
      <c r="M127" s="41">
        <v>0</v>
      </c>
      <c r="N127" s="41">
        <v>0.531</v>
      </c>
      <c r="O127" s="32">
        <f t="shared" si="5"/>
        <v>0.531</v>
      </c>
      <c r="P127" s="32"/>
      <c r="Q127" s="53"/>
      <c r="R127" s="32" t="s">
        <v>51</v>
      </c>
      <c r="S127" s="53">
        <f t="shared" si="4"/>
        <v>71.685</v>
      </c>
      <c r="T127" s="32" t="s">
        <v>52</v>
      </c>
      <c r="U127" s="30">
        <v>3</v>
      </c>
      <c r="V127" s="50" t="s">
        <v>65</v>
      </c>
    </row>
    <row r="128" ht="19" customHeight="1" spans="1:22">
      <c r="A128" s="29">
        <v>120</v>
      </c>
      <c r="B128" s="30" t="s">
        <v>434</v>
      </c>
      <c r="C128" s="30" t="s">
        <v>435</v>
      </c>
      <c r="D128" s="30"/>
      <c r="E128" s="30"/>
      <c r="F128" s="30"/>
      <c r="G128" s="30"/>
      <c r="H128" s="30"/>
      <c r="I128" s="30"/>
      <c r="J128" s="41"/>
      <c r="K128" s="30"/>
      <c r="L128" s="30"/>
      <c r="M128" s="41">
        <v>0</v>
      </c>
      <c r="N128" s="41">
        <v>0.342</v>
      </c>
      <c r="O128" s="32">
        <f t="shared" si="5"/>
        <v>0.342</v>
      </c>
      <c r="P128" s="32"/>
      <c r="Q128" s="53"/>
      <c r="R128" s="32" t="s">
        <v>51</v>
      </c>
      <c r="S128" s="53">
        <f t="shared" si="4"/>
        <v>46.17</v>
      </c>
      <c r="T128" s="32" t="s">
        <v>52</v>
      </c>
      <c r="U128" s="30">
        <v>3</v>
      </c>
      <c r="V128" s="50" t="s">
        <v>65</v>
      </c>
    </row>
    <row r="129" ht="19" customHeight="1" spans="1:22">
      <c r="A129" s="31">
        <v>121</v>
      </c>
      <c r="B129" s="30" t="s">
        <v>436</v>
      </c>
      <c r="C129" s="30" t="s">
        <v>437</v>
      </c>
      <c r="D129" s="30"/>
      <c r="E129" s="30"/>
      <c r="F129" s="30"/>
      <c r="G129" s="30"/>
      <c r="H129" s="30"/>
      <c r="I129" s="30"/>
      <c r="J129" s="41"/>
      <c r="K129" s="30"/>
      <c r="L129" s="30"/>
      <c r="M129" s="41">
        <v>0</v>
      </c>
      <c r="N129" s="41">
        <v>0.281</v>
      </c>
      <c r="O129" s="32">
        <f t="shared" si="5"/>
        <v>0.281</v>
      </c>
      <c r="P129" s="32"/>
      <c r="Q129" s="53"/>
      <c r="R129" s="32" t="s">
        <v>51</v>
      </c>
      <c r="S129" s="53">
        <f t="shared" si="4"/>
        <v>37.935</v>
      </c>
      <c r="T129" s="32" t="s">
        <v>52</v>
      </c>
      <c r="U129" s="30">
        <v>3</v>
      </c>
      <c r="V129" s="50" t="s">
        <v>65</v>
      </c>
    </row>
    <row r="130" ht="19" customHeight="1" spans="1:22">
      <c r="A130" s="29">
        <v>122</v>
      </c>
      <c r="B130" s="30" t="s">
        <v>438</v>
      </c>
      <c r="C130" s="30" t="s">
        <v>439</v>
      </c>
      <c r="D130" s="30"/>
      <c r="E130" s="30"/>
      <c r="F130" s="30"/>
      <c r="G130" s="30"/>
      <c r="H130" s="30"/>
      <c r="I130" s="30"/>
      <c r="J130" s="41"/>
      <c r="K130" s="30"/>
      <c r="L130" s="30"/>
      <c r="M130" s="41">
        <v>0</v>
      </c>
      <c r="N130" s="41">
        <v>0.769</v>
      </c>
      <c r="O130" s="32">
        <f t="shared" si="5"/>
        <v>0.769</v>
      </c>
      <c r="P130" s="32"/>
      <c r="Q130" s="53"/>
      <c r="R130" s="32" t="s">
        <v>51</v>
      </c>
      <c r="S130" s="53">
        <f t="shared" si="4"/>
        <v>103.815</v>
      </c>
      <c r="T130" s="32" t="s">
        <v>52</v>
      </c>
      <c r="U130" s="30">
        <v>3</v>
      </c>
      <c r="V130" s="50" t="s">
        <v>65</v>
      </c>
    </row>
    <row r="131" ht="19" customHeight="1" spans="1:22">
      <c r="A131" s="31">
        <v>123</v>
      </c>
      <c r="B131" s="30" t="s">
        <v>440</v>
      </c>
      <c r="C131" s="30" t="s">
        <v>441</v>
      </c>
      <c r="D131" s="30"/>
      <c r="E131" s="30"/>
      <c r="F131" s="30"/>
      <c r="G131" s="30"/>
      <c r="H131" s="30"/>
      <c r="I131" s="30"/>
      <c r="J131" s="41"/>
      <c r="K131" s="30"/>
      <c r="L131" s="30"/>
      <c r="M131" s="41">
        <v>0</v>
      </c>
      <c r="N131" s="41">
        <v>0.296</v>
      </c>
      <c r="O131" s="32">
        <f t="shared" si="5"/>
        <v>0.296</v>
      </c>
      <c r="P131" s="32"/>
      <c r="Q131" s="53"/>
      <c r="R131" s="32" t="s">
        <v>51</v>
      </c>
      <c r="S131" s="53">
        <f t="shared" si="4"/>
        <v>39.96</v>
      </c>
      <c r="T131" s="32" t="s">
        <v>52</v>
      </c>
      <c r="U131" s="30">
        <v>3</v>
      </c>
      <c r="V131" s="50" t="s">
        <v>65</v>
      </c>
    </row>
    <row r="132" ht="19" customHeight="1" spans="1:22">
      <c r="A132" s="29">
        <v>124</v>
      </c>
      <c r="B132" s="30" t="s">
        <v>442</v>
      </c>
      <c r="C132" s="30" t="s">
        <v>443</v>
      </c>
      <c r="D132" s="30"/>
      <c r="E132" s="30"/>
      <c r="F132" s="30"/>
      <c r="G132" s="30"/>
      <c r="H132" s="30"/>
      <c r="I132" s="30"/>
      <c r="J132" s="41"/>
      <c r="K132" s="30"/>
      <c r="L132" s="30"/>
      <c r="M132" s="41">
        <v>0</v>
      </c>
      <c r="N132" s="41">
        <v>0.472</v>
      </c>
      <c r="O132" s="32">
        <f t="shared" si="5"/>
        <v>0.472</v>
      </c>
      <c r="P132" s="32"/>
      <c r="Q132" s="53"/>
      <c r="R132" s="32" t="s">
        <v>51</v>
      </c>
      <c r="S132" s="53">
        <f t="shared" si="4"/>
        <v>63.72</v>
      </c>
      <c r="T132" s="32" t="s">
        <v>52</v>
      </c>
      <c r="U132" s="30">
        <v>3</v>
      </c>
      <c r="V132" s="50" t="s">
        <v>65</v>
      </c>
    </row>
    <row r="133" ht="19" customHeight="1" spans="1:22">
      <c r="A133" s="31">
        <v>125</v>
      </c>
      <c r="B133" s="30" t="s">
        <v>444</v>
      </c>
      <c r="C133" s="30" t="s">
        <v>445</v>
      </c>
      <c r="D133" s="30"/>
      <c r="E133" s="30"/>
      <c r="F133" s="30"/>
      <c r="G133" s="30"/>
      <c r="H133" s="30"/>
      <c r="I133" s="30"/>
      <c r="J133" s="41"/>
      <c r="K133" s="30"/>
      <c r="L133" s="30"/>
      <c r="M133" s="41">
        <v>0</v>
      </c>
      <c r="N133" s="41">
        <v>0.573</v>
      </c>
      <c r="O133" s="32">
        <f t="shared" si="5"/>
        <v>0.573</v>
      </c>
      <c r="P133" s="32"/>
      <c r="Q133" s="53"/>
      <c r="R133" s="32" t="s">
        <v>51</v>
      </c>
      <c r="S133" s="53">
        <f t="shared" si="4"/>
        <v>77.355</v>
      </c>
      <c r="T133" s="32" t="s">
        <v>52</v>
      </c>
      <c r="U133" s="30">
        <v>3</v>
      </c>
      <c r="V133" s="50" t="s">
        <v>65</v>
      </c>
    </row>
    <row r="134" ht="19" customHeight="1" spans="1:22">
      <c r="A134" s="29">
        <v>126</v>
      </c>
      <c r="B134" s="30" t="s">
        <v>446</v>
      </c>
      <c r="C134" s="30" t="s">
        <v>447</v>
      </c>
      <c r="D134" s="30"/>
      <c r="E134" s="30"/>
      <c r="F134" s="30"/>
      <c r="G134" s="30"/>
      <c r="H134" s="30"/>
      <c r="I134" s="30"/>
      <c r="J134" s="41"/>
      <c r="K134" s="30"/>
      <c r="L134" s="30"/>
      <c r="M134" s="41">
        <v>0</v>
      </c>
      <c r="N134" s="41">
        <v>0.45</v>
      </c>
      <c r="O134" s="32">
        <f t="shared" si="5"/>
        <v>0.45</v>
      </c>
      <c r="P134" s="32"/>
      <c r="Q134" s="53"/>
      <c r="R134" s="32" t="s">
        <v>51</v>
      </c>
      <c r="S134" s="53">
        <f t="shared" si="4"/>
        <v>60.75</v>
      </c>
      <c r="T134" s="32" t="s">
        <v>52</v>
      </c>
      <c r="U134" s="30">
        <v>3</v>
      </c>
      <c r="V134" s="50" t="s">
        <v>65</v>
      </c>
    </row>
    <row r="135" ht="19" customHeight="1" spans="1:22">
      <c r="A135" s="31">
        <v>127</v>
      </c>
      <c r="B135" s="30" t="s">
        <v>448</v>
      </c>
      <c r="C135" s="30" t="s">
        <v>449</v>
      </c>
      <c r="D135" s="30"/>
      <c r="E135" s="30"/>
      <c r="F135" s="30"/>
      <c r="G135" s="30"/>
      <c r="H135" s="30"/>
      <c r="I135" s="30"/>
      <c r="J135" s="41"/>
      <c r="K135" s="30"/>
      <c r="L135" s="30"/>
      <c r="M135" s="41">
        <v>0</v>
      </c>
      <c r="N135" s="41">
        <v>0.342</v>
      </c>
      <c r="O135" s="32">
        <f t="shared" si="5"/>
        <v>0.342</v>
      </c>
      <c r="P135" s="32"/>
      <c r="Q135" s="53"/>
      <c r="R135" s="32" t="s">
        <v>51</v>
      </c>
      <c r="S135" s="53">
        <f t="shared" si="4"/>
        <v>46.17</v>
      </c>
      <c r="T135" s="32" t="s">
        <v>52</v>
      </c>
      <c r="U135" s="30">
        <v>3</v>
      </c>
      <c r="V135" s="50" t="s">
        <v>65</v>
      </c>
    </row>
    <row r="136" ht="19" customHeight="1" spans="1:22">
      <c r="A136" s="29">
        <v>128</v>
      </c>
      <c r="B136" s="30" t="s">
        <v>450</v>
      </c>
      <c r="C136" s="30" t="s">
        <v>451</v>
      </c>
      <c r="D136" s="30"/>
      <c r="E136" s="30"/>
      <c r="F136" s="30"/>
      <c r="G136" s="30"/>
      <c r="H136" s="30"/>
      <c r="I136" s="30"/>
      <c r="J136" s="41"/>
      <c r="K136" s="30"/>
      <c r="L136" s="30"/>
      <c r="M136" s="41">
        <v>0</v>
      </c>
      <c r="N136" s="41">
        <v>0.938</v>
      </c>
      <c r="O136" s="32">
        <f t="shared" si="5"/>
        <v>0.938</v>
      </c>
      <c r="P136" s="32"/>
      <c r="Q136" s="53"/>
      <c r="R136" s="32" t="s">
        <v>51</v>
      </c>
      <c r="S136" s="53">
        <f t="shared" si="4"/>
        <v>126.63</v>
      </c>
      <c r="T136" s="32" t="s">
        <v>52</v>
      </c>
      <c r="U136" s="30">
        <v>3</v>
      </c>
      <c r="V136" s="50" t="s">
        <v>65</v>
      </c>
    </row>
    <row r="137" ht="19" customHeight="1" spans="1:22">
      <c r="A137" s="31">
        <v>129</v>
      </c>
      <c r="B137" s="30" t="s">
        <v>452</v>
      </c>
      <c r="C137" s="30" t="s">
        <v>453</v>
      </c>
      <c r="D137" s="30"/>
      <c r="E137" s="30"/>
      <c r="F137" s="30"/>
      <c r="G137" s="30"/>
      <c r="H137" s="30"/>
      <c r="I137" s="30"/>
      <c r="J137" s="41"/>
      <c r="K137" s="30"/>
      <c r="L137" s="30"/>
      <c r="M137" s="41">
        <v>0</v>
      </c>
      <c r="N137" s="41">
        <v>2.576</v>
      </c>
      <c r="O137" s="32">
        <f t="shared" si="5"/>
        <v>2.576</v>
      </c>
      <c r="P137" s="32"/>
      <c r="Q137" s="53"/>
      <c r="R137" s="32" t="s">
        <v>51</v>
      </c>
      <c r="S137" s="53">
        <f t="shared" si="4"/>
        <v>347.76</v>
      </c>
      <c r="T137" s="32" t="s">
        <v>52</v>
      </c>
      <c r="U137" s="30">
        <v>3</v>
      </c>
      <c r="V137" s="50" t="s">
        <v>65</v>
      </c>
    </row>
    <row r="138" ht="19" customHeight="1" spans="1:22">
      <c r="A138" s="29">
        <v>130</v>
      </c>
      <c r="B138" s="30" t="s">
        <v>454</v>
      </c>
      <c r="C138" s="30" t="s">
        <v>455</v>
      </c>
      <c r="D138" s="30"/>
      <c r="E138" s="30"/>
      <c r="F138" s="30"/>
      <c r="G138" s="30"/>
      <c r="H138" s="30"/>
      <c r="I138" s="30"/>
      <c r="J138" s="41"/>
      <c r="K138" s="30"/>
      <c r="L138" s="30"/>
      <c r="M138" s="41">
        <v>0</v>
      </c>
      <c r="N138" s="41">
        <v>0.641</v>
      </c>
      <c r="O138" s="32">
        <f t="shared" si="5"/>
        <v>0.641</v>
      </c>
      <c r="P138" s="32"/>
      <c r="Q138" s="53"/>
      <c r="R138" s="32" t="s">
        <v>51</v>
      </c>
      <c r="S138" s="53">
        <f t="shared" si="4"/>
        <v>86.535</v>
      </c>
      <c r="T138" s="32" t="s">
        <v>52</v>
      </c>
      <c r="U138" s="30">
        <v>3</v>
      </c>
      <c r="V138" s="50" t="s">
        <v>65</v>
      </c>
    </row>
    <row r="139" ht="19" customHeight="1" spans="1:22">
      <c r="A139" s="31">
        <v>131</v>
      </c>
      <c r="B139" s="30" t="s">
        <v>456</v>
      </c>
      <c r="C139" s="30" t="s">
        <v>457</v>
      </c>
      <c r="D139" s="30"/>
      <c r="E139" s="30"/>
      <c r="F139" s="30"/>
      <c r="G139" s="30"/>
      <c r="H139" s="30"/>
      <c r="I139" s="30"/>
      <c r="J139" s="41"/>
      <c r="K139" s="30"/>
      <c r="L139" s="30"/>
      <c r="M139" s="41">
        <v>0</v>
      </c>
      <c r="N139" s="41">
        <v>0.8</v>
      </c>
      <c r="O139" s="32">
        <f t="shared" si="5"/>
        <v>0.8</v>
      </c>
      <c r="P139" s="32"/>
      <c r="Q139" s="53"/>
      <c r="R139" s="32" t="s">
        <v>51</v>
      </c>
      <c r="S139" s="53">
        <f t="shared" si="4"/>
        <v>108</v>
      </c>
      <c r="T139" s="32" t="s">
        <v>52</v>
      </c>
      <c r="U139" s="30">
        <v>3</v>
      </c>
      <c r="V139" s="50" t="s">
        <v>65</v>
      </c>
    </row>
    <row r="140" ht="19" customHeight="1" spans="1:22">
      <c r="A140" s="29">
        <v>132</v>
      </c>
      <c r="B140" s="30" t="s">
        <v>458</v>
      </c>
      <c r="C140" s="30" t="s">
        <v>459</v>
      </c>
      <c r="D140" s="30"/>
      <c r="E140" s="30"/>
      <c r="F140" s="30"/>
      <c r="G140" s="30"/>
      <c r="H140" s="30"/>
      <c r="I140" s="30"/>
      <c r="J140" s="41"/>
      <c r="K140" s="30"/>
      <c r="L140" s="30"/>
      <c r="M140" s="41">
        <v>0</v>
      </c>
      <c r="N140" s="41">
        <v>0.374</v>
      </c>
      <c r="O140" s="32">
        <f t="shared" si="5"/>
        <v>0.374</v>
      </c>
      <c r="P140" s="32"/>
      <c r="Q140" s="53"/>
      <c r="R140" s="32" t="s">
        <v>51</v>
      </c>
      <c r="S140" s="53">
        <f t="shared" si="4"/>
        <v>50.49</v>
      </c>
      <c r="T140" s="32" t="s">
        <v>52</v>
      </c>
      <c r="U140" s="30">
        <v>3</v>
      </c>
      <c r="V140" s="50" t="s">
        <v>92</v>
      </c>
    </row>
    <row r="141" ht="19" customHeight="1" spans="1:22">
      <c r="A141" s="31">
        <v>133</v>
      </c>
      <c r="B141" s="30" t="s">
        <v>460</v>
      </c>
      <c r="C141" s="30" t="s">
        <v>461</v>
      </c>
      <c r="D141" s="30"/>
      <c r="E141" s="30"/>
      <c r="F141" s="30"/>
      <c r="G141" s="30"/>
      <c r="H141" s="30"/>
      <c r="I141" s="30"/>
      <c r="J141" s="41"/>
      <c r="K141" s="30"/>
      <c r="L141" s="30"/>
      <c r="M141" s="41">
        <v>0</v>
      </c>
      <c r="N141" s="41">
        <v>2.066</v>
      </c>
      <c r="O141" s="32">
        <f t="shared" si="5"/>
        <v>2.066</v>
      </c>
      <c r="P141" s="32"/>
      <c r="Q141" s="53"/>
      <c r="R141" s="32" t="s">
        <v>51</v>
      </c>
      <c r="S141" s="53">
        <f t="shared" si="4"/>
        <v>278.91</v>
      </c>
      <c r="T141" s="32" t="s">
        <v>52</v>
      </c>
      <c r="U141" s="30">
        <v>3</v>
      </c>
      <c r="V141" s="50" t="s">
        <v>92</v>
      </c>
    </row>
    <row r="142" ht="19" customHeight="1" spans="1:22">
      <c r="A142" s="29">
        <v>134</v>
      </c>
      <c r="B142" s="30" t="s">
        <v>462</v>
      </c>
      <c r="C142" s="30" t="s">
        <v>463</v>
      </c>
      <c r="D142" s="30"/>
      <c r="E142" s="30"/>
      <c r="F142" s="30"/>
      <c r="G142" s="30"/>
      <c r="H142" s="30"/>
      <c r="I142" s="30"/>
      <c r="J142" s="41"/>
      <c r="K142" s="30"/>
      <c r="L142" s="30"/>
      <c r="M142" s="41">
        <v>0</v>
      </c>
      <c r="N142" s="41">
        <v>0.734</v>
      </c>
      <c r="O142" s="32">
        <f t="shared" si="5"/>
        <v>0.734</v>
      </c>
      <c r="P142" s="32"/>
      <c r="Q142" s="53"/>
      <c r="R142" s="32" t="s">
        <v>51</v>
      </c>
      <c r="S142" s="53">
        <f t="shared" si="4"/>
        <v>99.09</v>
      </c>
      <c r="T142" s="32" t="s">
        <v>52</v>
      </c>
      <c r="U142" s="30">
        <v>3</v>
      </c>
      <c r="V142" s="50" t="s">
        <v>92</v>
      </c>
    </row>
    <row r="143" ht="19" customHeight="1" spans="1:22">
      <c r="A143" s="31">
        <v>135</v>
      </c>
      <c r="B143" s="30" t="s">
        <v>464</v>
      </c>
      <c r="C143" s="30" t="s">
        <v>465</v>
      </c>
      <c r="D143" s="30"/>
      <c r="E143" s="30"/>
      <c r="F143" s="30"/>
      <c r="G143" s="30"/>
      <c r="H143" s="30"/>
      <c r="I143" s="30"/>
      <c r="J143" s="41"/>
      <c r="K143" s="30"/>
      <c r="L143" s="30"/>
      <c r="M143" s="41">
        <v>0</v>
      </c>
      <c r="N143" s="41">
        <v>0.667</v>
      </c>
      <c r="O143" s="32">
        <f t="shared" si="5"/>
        <v>0.667</v>
      </c>
      <c r="P143" s="32"/>
      <c r="Q143" s="53"/>
      <c r="R143" s="32" t="s">
        <v>51</v>
      </c>
      <c r="S143" s="53">
        <f t="shared" si="4"/>
        <v>90.045</v>
      </c>
      <c r="T143" s="32" t="s">
        <v>52</v>
      </c>
      <c r="U143" s="30">
        <v>3</v>
      </c>
      <c r="V143" s="50" t="s">
        <v>92</v>
      </c>
    </row>
    <row r="144" ht="19" customHeight="1" spans="1:22">
      <c r="A144" s="29">
        <v>136</v>
      </c>
      <c r="B144" s="30" t="s">
        <v>466</v>
      </c>
      <c r="C144" s="30" t="s">
        <v>467</v>
      </c>
      <c r="D144" s="30"/>
      <c r="E144" s="30"/>
      <c r="F144" s="30"/>
      <c r="G144" s="30"/>
      <c r="H144" s="30"/>
      <c r="I144" s="30"/>
      <c r="J144" s="41"/>
      <c r="K144" s="30"/>
      <c r="L144" s="30"/>
      <c r="M144" s="41">
        <v>0</v>
      </c>
      <c r="N144" s="41">
        <v>0.804</v>
      </c>
      <c r="O144" s="32">
        <f t="shared" si="5"/>
        <v>0.804</v>
      </c>
      <c r="P144" s="32"/>
      <c r="Q144" s="53"/>
      <c r="R144" s="32" t="s">
        <v>51</v>
      </c>
      <c r="S144" s="53">
        <f t="shared" si="4"/>
        <v>108.54</v>
      </c>
      <c r="T144" s="32" t="s">
        <v>52</v>
      </c>
      <c r="U144" s="30">
        <v>3</v>
      </c>
      <c r="V144" s="50" t="s">
        <v>92</v>
      </c>
    </row>
    <row r="145" ht="19" customHeight="1" spans="1:22">
      <c r="A145" s="31">
        <v>137</v>
      </c>
      <c r="B145" s="30" t="s">
        <v>468</v>
      </c>
      <c r="C145" s="30" t="s">
        <v>469</v>
      </c>
      <c r="D145" s="30"/>
      <c r="E145" s="30"/>
      <c r="F145" s="30"/>
      <c r="G145" s="30"/>
      <c r="H145" s="30"/>
      <c r="I145" s="30"/>
      <c r="J145" s="41"/>
      <c r="K145" s="30"/>
      <c r="L145" s="30"/>
      <c r="M145" s="41">
        <v>0</v>
      </c>
      <c r="N145" s="41">
        <v>1.204</v>
      </c>
      <c r="O145" s="32">
        <f t="shared" si="5"/>
        <v>1.204</v>
      </c>
      <c r="P145" s="32"/>
      <c r="Q145" s="53"/>
      <c r="R145" s="32" t="s">
        <v>51</v>
      </c>
      <c r="S145" s="53">
        <f t="shared" si="4"/>
        <v>162.54</v>
      </c>
      <c r="T145" s="32" t="s">
        <v>52</v>
      </c>
      <c r="U145" s="30">
        <v>3</v>
      </c>
      <c r="V145" s="50" t="s">
        <v>92</v>
      </c>
    </row>
    <row r="146" ht="19" customHeight="1" spans="1:22">
      <c r="A146" s="29">
        <v>138</v>
      </c>
      <c r="B146" s="30" t="s">
        <v>470</v>
      </c>
      <c r="C146" s="30" t="s">
        <v>471</v>
      </c>
      <c r="D146" s="30"/>
      <c r="E146" s="30"/>
      <c r="F146" s="30"/>
      <c r="G146" s="30"/>
      <c r="H146" s="30"/>
      <c r="I146" s="30"/>
      <c r="J146" s="41"/>
      <c r="K146" s="30"/>
      <c r="L146" s="30"/>
      <c r="M146" s="41">
        <v>0</v>
      </c>
      <c r="N146" s="41">
        <v>0.457</v>
      </c>
      <c r="O146" s="32">
        <f t="shared" si="5"/>
        <v>0.457</v>
      </c>
      <c r="P146" s="32"/>
      <c r="Q146" s="53"/>
      <c r="R146" s="32" t="s">
        <v>51</v>
      </c>
      <c r="S146" s="53">
        <f t="shared" si="4"/>
        <v>61.695</v>
      </c>
      <c r="T146" s="32" t="s">
        <v>52</v>
      </c>
      <c r="U146" s="30">
        <v>3</v>
      </c>
      <c r="V146" s="50" t="s">
        <v>92</v>
      </c>
    </row>
    <row r="147" ht="19" customHeight="1" spans="1:22">
      <c r="A147" s="31">
        <v>139</v>
      </c>
      <c r="B147" s="30" t="s">
        <v>472</v>
      </c>
      <c r="C147" s="30" t="s">
        <v>473</v>
      </c>
      <c r="D147" s="30"/>
      <c r="E147" s="30"/>
      <c r="F147" s="30"/>
      <c r="G147" s="30"/>
      <c r="H147" s="30"/>
      <c r="I147" s="30"/>
      <c r="J147" s="41"/>
      <c r="K147" s="30"/>
      <c r="L147" s="30"/>
      <c r="M147" s="41">
        <v>0</v>
      </c>
      <c r="N147" s="41">
        <v>1.347</v>
      </c>
      <c r="O147" s="32">
        <f t="shared" si="5"/>
        <v>1.347</v>
      </c>
      <c r="P147" s="32"/>
      <c r="Q147" s="53"/>
      <c r="R147" s="32" t="s">
        <v>51</v>
      </c>
      <c r="S147" s="53">
        <f t="shared" si="4"/>
        <v>181.845</v>
      </c>
      <c r="T147" s="32" t="s">
        <v>52</v>
      </c>
      <c r="U147" s="30">
        <v>3</v>
      </c>
      <c r="V147" s="50" t="s">
        <v>92</v>
      </c>
    </row>
    <row r="148" ht="19" customHeight="1" spans="1:22">
      <c r="A148" s="29">
        <v>140</v>
      </c>
      <c r="B148" s="30" t="s">
        <v>474</v>
      </c>
      <c r="C148" s="30" t="s">
        <v>475</v>
      </c>
      <c r="D148" s="30"/>
      <c r="E148" s="30"/>
      <c r="F148" s="30"/>
      <c r="G148" s="30"/>
      <c r="H148" s="30"/>
      <c r="I148" s="30"/>
      <c r="J148" s="41"/>
      <c r="K148" s="30"/>
      <c r="L148" s="30"/>
      <c r="M148" s="41">
        <v>0</v>
      </c>
      <c r="N148" s="41">
        <v>0.875</v>
      </c>
      <c r="O148" s="32">
        <f t="shared" si="5"/>
        <v>0.875</v>
      </c>
      <c r="P148" s="32"/>
      <c r="Q148" s="53"/>
      <c r="R148" s="32" t="s">
        <v>51</v>
      </c>
      <c r="S148" s="53">
        <f t="shared" si="4"/>
        <v>118.125</v>
      </c>
      <c r="T148" s="32" t="s">
        <v>52</v>
      </c>
      <c r="U148" s="30">
        <v>3</v>
      </c>
      <c r="V148" s="50" t="s">
        <v>65</v>
      </c>
    </row>
    <row r="149" ht="19" customHeight="1" spans="1:22">
      <c r="A149" s="31">
        <v>141</v>
      </c>
      <c r="B149" s="30" t="s">
        <v>476</v>
      </c>
      <c r="C149" s="30" t="s">
        <v>477</v>
      </c>
      <c r="D149" s="30"/>
      <c r="E149" s="30"/>
      <c r="F149" s="30"/>
      <c r="G149" s="30"/>
      <c r="H149" s="30"/>
      <c r="I149" s="30"/>
      <c r="J149" s="41"/>
      <c r="K149" s="30"/>
      <c r="L149" s="30"/>
      <c r="M149" s="41">
        <v>0</v>
      </c>
      <c r="N149" s="41">
        <v>0.206</v>
      </c>
      <c r="O149" s="32">
        <f t="shared" si="5"/>
        <v>0.206</v>
      </c>
      <c r="P149" s="32"/>
      <c r="Q149" s="53"/>
      <c r="R149" s="32" t="s">
        <v>51</v>
      </c>
      <c r="S149" s="53">
        <f t="shared" ref="S149:S172" si="6">O149*135</f>
        <v>27.81</v>
      </c>
      <c r="T149" s="32" t="s">
        <v>52</v>
      </c>
      <c r="U149" s="30">
        <v>3</v>
      </c>
      <c r="V149" s="50" t="s">
        <v>92</v>
      </c>
    </row>
    <row r="150" ht="19" customHeight="1" spans="1:22">
      <c r="A150" s="29">
        <v>142</v>
      </c>
      <c r="B150" s="30" t="s">
        <v>478</v>
      </c>
      <c r="C150" s="30" t="s">
        <v>479</v>
      </c>
      <c r="D150" s="30"/>
      <c r="E150" s="30"/>
      <c r="F150" s="30"/>
      <c r="G150" s="30"/>
      <c r="H150" s="30"/>
      <c r="I150" s="30"/>
      <c r="J150" s="41"/>
      <c r="K150" s="30"/>
      <c r="L150" s="30"/>
      <c r="M150" s="41">
        <v>0</v>
      </c>
      <c r="N150" s="41">
        <v>0.562</v>
      </c>
      <c r="O150" s="32">
        <f t="shared" si="5"/>
        <v>0.562</v>
      </c>
      <c r="P150" s="32"/>
      <c r="Q150" s="53"/>
      <c r="R150" s="32" t="s">
        <v>51</v>
      </c>
      <c r="S150" s="53">
        <f t="shared" si="6"/>
        <v>75.87</v>
      </c>
      <c r="T150" s="32" t="s">
        <v>52</v>
      </c>
      <c r="U150" s="30">
        <v>3</v>
      </c>
      <c r="V150" s="50" t="s">
        <v>92</v>
      </c>
    </row>
    <row r="151" ht="19" customHeight="1" spans="1:22">
      <c r="A151" s="31">
        <v>143</v>
      </c>
      <c r="B151" s="30" t="s">
        <v>480</v>
      </c>
      <c r="C151" s="30" t="s">
        <v>481</v>
      </c>
      <c r="D151" s="30"/>
      <c r="E151" s="30"/>
      <c r="F151" s="30"/>
      <c r="G151" s="30"/>
      <c r="H151" s="30"/>
      <c r="I151" s="30"/>
      <c r="J151" s="41"/>
      <c r="K151" s="30"/>
      <c r="L151" s="30"/>
      <c r="M151" s="41">
        <v>0</v>
      </c>
      <c r="N151" s="41">
        <v>1.925</v>
      </c>
      <c r="O151" s="32">
        <f t="shared" si="5"/>
        <v>1.925</v>
      </c>
      <c r="P151" s="32"/>
      <c r="Q151" s="53"/>
      <c r="R151" s="32" t="s">
        <v>51</v>
      </c>
      <c r="S151" s="53">
        <f t="shared" si="6"/>
        <v>259.875</v>
      </c>
      <c r="T151" s="32" t="s">
        <v>52</v>
      </c>
      <c r="U151" s="30">
        <v>3</v>
      </c>
      <c r="V151" s="50" t="s">
        <v>92</v>
      </c>
    </row>
    <row r="152" ht="19" customHeight="1" spans="1:22">
      <c r="A152" s="29">
        <v>144</v>
      </c>
      <c r="B152" s="30" t="s">
        <v>482</v>
      </c>
      <c r="C152" s="30" t="s">
        <v>483</v>
      </c>
      <c r="D152" s="30"/>
      <c r="E152" s="30"/>
      <c r="F152" s="30"/>
      <c r="G152" s="30"/>
      <c r="H152" s="30"/>
      <c r="I152" s="30"/>
      <c r="J152" s="41"/>
      <c r="K152" s="30"/>
      <c r="L152" s="30"/>
      <c r="M152" s="41">
        <v>0</v>
      </c>
      <c r="N152" s="41">
        <v>1.1</v>
      </c>
      <c r="O152" s="32">
        <f t="shared" si="5"/>
        <v>1.1</v>
      </c>
      <c r="P152" s="32"/>
      <c r="Q152" s="53"/>
      <c r="R152" s="32" t="s">
        <v>51</v>
      </c>
      <c r="S152" s="53">
        <f t="shared" si="6"/>
        <v>148.5</v>
      </c>
      <c r="T152" s="32" t="s">
        <v>52</v>
      </c>
      <c r="U152" s="30">
        <v>3</v>
      </c>
      <c r="V152" s="50" t="s">
        <v>92</v>
      </c>
    </row>
    <row r="153" ht="19" customHeight="1" spans="1:22">
      <c r="A153" s="31">
        <v>145</v>
      </c>
      <c r="B153" s="30" t="s">
        <v>484</v>
      </c>
      <c r="C153" s="30" t="s">
        <v>485</v>
      </c>
      <c r="D153" s="30"/>
      <c r="E153" s="30"/>
      <c r="F153" s="30"/>
      <c r="G153" s="30"/>
      <c r="H153" s="30"/>
      <c r="I153" s="30"/>
      <c r="J153" s="41"/>
      <c r="K153" s="30"/>
      <c r="L153" s="30"/>
      <c r="M153" s="41">
        <v>0</v>
      </c>
      <c r="N153" s="41">
        <v>2.227</v>
      </c>
      <c r="O153" s="32">
        <f t="shared" si="5"/>
        <v>2.227</v>
      </c>
      <c r="P153" s="32"/>
      <c r="Q153" s="53"/>
      <c r="R153" s="32" t="s">
        <v>51</v>
      </c>
      <c r="S153" s="53">
        <f t="shared" si="6"/>
        <v>300.645</v>
      </c>
      <c r="T153" s="32" t="s">
        <v>52</v>
      </c>
      <c r="U153" s="30">
        <v>3</v>
      </c>
      <c r="V153" s="50" t="s">
        <v>92</v>
      </c>
    </row>
    <row r="154" ht="19" customHeight="1" spans="1:22">
      <c r="A154" s="29">
        <v>146</v>
      </c>
      <c r="B154" s="30" t="s">
        <v>486</v>
      </c>
      <c r="C154" s="30" t="s">
        <v>487</v>
      </c>
      <c r="D154" s="30"/>
      <c r="E154" s="30"/>
      <c r="F154" s="30"/>
      <c r="G154" s="30"/>
      <c r="H154" s="30"/>
      <c r="I154" s="30"/>
      <c r="J154" s="41"/>
      <c r="K154" s="30"/>
      <c r="L154" s="30"/>
      <c r="M154" s="41">
        <v>0</v>
      </c>
      <c r="N154" s="41">
        <v>0.968</v>
      </c>
      <c r="O154" s="32">
        <f t="shared" si="5"/>
        <v>0.968</v>
      </c>
      <c r="P154" s="32"/>
      <c r="Q154" s="53"/>
      <c r="R154" s="32" t="s">
        <v>51</v>
      </c>
      <c r="S154" s="53">
        <f t="shared" si="6"/>
        <v>130.68</v>
      </c>
      <c r="T154" s="32" t="s">
        <v>52</v>
      </c>
      <c r="U154" s="30">
        <v>3</v>
      </c>
      <c r="V154" s="50" t="s">
        <v>92</v>
      </c>
    </row>
    <row r="155" ht="19" customHeight="1" spans="1:22">
      <c r="A155" s="31">
        <v>147</v>
      </c>
      <c r="B155" s="30" t="s">
        <v>488</v>
      </c>
      <c r="C155" s="30" t="s">
        <v>489</v>
      </c>
      <c r="D155" s="30"/>
      <c r="E155" s="30"/>
      <c r="F155" s="30"/>
      <c r="G155" s="30"/>
      <c r="H155" s="30"/>
      <c r="I155" s="30"/>
      <c r="J155" s="41"/>
      <c r="K155" s="30"/>
      <c r="L155" s="30"/>
      <c r="M155" s="41">
        <v>0</v>
      </c>
      <c r="N155" s="41">
        <v>0.949</v>
      </c>
      <c r="O155" s="32">
        <f t="shared" si="5"/>
        <v>0.949</v>
      </c>
      <c r="P155" s="32"/>
      <c r="Q155" s="53"/>
      <c r="R155" s="32" t="s">
        <v>51</v>
      </c>
      <c r="S155" s="53">
        <f t="shared" si="6"/>
        <v>128.115</v>
      </c>
      <c r="T155" s="32" t="s">
        <v>52</v>
      </c>
      <c r="U155" s="30">
        <v>3</v>
      </c>
      <c r="V155" s="50" t="s">
        <v>92</v>
      </c>
    </row>
    <row r="156" ht="19" customHeight="1" spans="1:22">
      <c r="A156" s="29">
        <v>148</v>
      </c>
      <c r="B156" s="30" t="s">
        <v>490</v>
      </c>
      <c r="C156" s="30" t="s">
        <v>491</v>
      </c>
      <c r="D156" s="30"/>
      <c r="E156" s="30"/>
      <c r="F156" s="30"/>
      <c r="G156" s="30"/>
      <c r="H156" s="30"/>
      <c r="I156" s="30"/>
      <c r="J156" s="41"/>
      <c r="K156" s="30"/>
      <c r="L156" s="30"/>
      <c r="M156" s="41">
        <v>0</v>
      </c>
      <c r="N156" s="41">
        <v>0.451</v>
      </c>
      <c r="O156" s="32">
        <f t="shared" si="5"/>
        <v>0.451</v>
      </c>
      <c r="P156" s="32"/>
      <c r="Q156" s="53"/>
      <c r="R156" s="32" t="s">
        <v>51</v>
      </c>
      <c r="S156" s="53">
        <f t="shared" si="6"/>
        <v>60.885</v>
      </c>
      <c r="T156" s="32" t="s">
        <v>52</v>
      </c>
      <c r="U156" s="30">
        <v>3</v>
      </c>
      <c r="V156" s="50" t="s">
        <v>92</v>
      </c>
    </row>
    <row r="157" ht="19" customHeight="1" spans="1:22">
      <c r="A157" s="31">
        <v>149</v>
      </c>
      <c r="B157" s="30" t="s">
        <v>492</v>
      </c>
      <c r="C157" s="30" t="s">
        <v>493</v>
      </c>
      <c r="D157" s="30"/>
      <c r="E157" s="30"/>
      <c r="F157" s="30"/>
      <c r="G157" s="30"/>
      <c r="H157" s="30"/>
      <c r="I157" s="30"/>
      <c r="J157" s="41"/>
      <c r="K157" s="30"/>
      <c r="L157" s="30"/>
      <c r="M157" s="41">
        <v>0</v>
      </c>
      <c r="N157" s="41">
        <v>0.45</v>
      </c>
      <c r="O157" s="32">
        <f t="shared" si="5"/>
        <v>0.45</v>
      </c>
      <c r="P157" s="32"/>
      <c r="Q157" s="53"/>
      <c r="R157" s="32" t="s">
        <v>51</v>
      </c>
      <c r="S157" s="53">
        <f t="shared" si="6"/>
        <v>60.75</v>
      </c>
      <c r="T157" s="32" t="s">
        <v>52</v>
      </c>
      <c r="U157" s="30">
        <v>3</v>
      </c>
      <c r="V157" s="50" t="s">
        <v>92</v>
      </c>
    </row>
    <row r="158" ht="19" customHeight="1" spans="1:22">
      <c r="A158" s="29">
        <v>150</v>
      </c>
      <c r="B158" s="30" t="s">
        <v>494</v>
      </c>
      <c r="C158" s="30" t="s">
        <v>495</v>
      </c>
      <c r="D158" s="30"/>
      <c r="E158" s="30"/>
      <c r="F158" s="30"/>
      <c r="G158" s="30"/>
      <c r="H158" s="30"/>
      <c r="I158" s="30"/>
      <c r="J158" s="41"/>
      <c r="K158" s="30"/>
      <c r="L158" s="30"/>
      <c r="M158" s="41">
        <v>0</v>
      </c>
      <c r="N158" s="41">
        <v>0.624</v>
      </c>
      <c r="O158" s="32">
        <f t="shared" si="5"/>
        <v>0.624</v>
      </c>
      <c r="P158" s="32"/>
      <c r="Q158" s="53"/>
      <c r="R158" s="32" t="s">
        <v>51</v>
      </c>
      <c r="S158" s="53">
        <f t="shared" si="6"/>
        <v>84.24</v>
      </c>
      <c r="T158" s="32" t="s">
        <v>52</v>
      </c>
      <c r="U158" s="30">
        <v>3</v>
      </c>
      <c r="V158" s="50" t="s">
        <v>92</v>
      </c>
    </row>
    <row r="159" ht="19" customHeight="1" spans="1:22">
      <c r="A159" s="31">
        <v>151</v>
      </c>
      <c r="B159" s="30" t="s">
        <v>496</v>
      </c>
      <c r="C159" s="30" t="s">
        <v>497</v>
      </c>
      <c r="D159" s="30"/>
      <c r="E159" s="30"/>
      <c r="F159" s="30"/>
      <c r="G159" s="30"/>
      <c r="H159" s="30"/>
      <c r="I159" s="30"/>
      <c r="J159" s="41"/>
      <c r="K159" s="30"/>
      <c r="L159" s="30"/>
      <c r="M159" s="41">
        <v>0</v>
      </c>
      <c r="N159" s="41">
        <v>0.441</v>
      </c>
      <c r="O159" s="32">
        <f t="shared" si="5"/>
        <v>0.441</v>
      </c>
      <c r="P159" s="32"/>
      <c r="Q159" s="53"/>
      <c r="R159" s="32" t="s">
        <v>51</v>
      </c>
      <c r="S159" s="53">
        <f t="shared" si="6"/>
        <v>59.535</v>
      </c>
      <c r="T159" s="32" t="s">
        <v>52</v>
      </c>
      <c r="U159" s="30">
        <v>3</v>
      </c>
      <c r="V159" s="50" t="s">
        <v>92</v>
      </c>
    </row>
    <row r="160" ht="19" customHeight="1" spans="1:22">
      <c r="A160" s="29">
        <v>152</v>
      </c>
      <c r="B160" s="30" t="s">
        <v>498</v>
      </c>
      <c r="C160" s="30" t="s">
        <v>499</v>
      </c>
      <c r="D160" s="30"/>
      <c r="E160" s="30"/>
      <c r="F160" s="30"/>
      <c r="G160" s="30"/>
      <c r="H160" s="30"/>
      <c r="I160" s="30"/>
      <c r="J160" s="41"/>
      <c r="K160" s="30"/>
      <c r="L160" s="30"/>
      <c r="M160" s="41">
        <v>0</v>
      </c>
      <c r="N160" s="41">
        <v>0.678</v>
      </c>
      <c r="O160" s="32">
        <f t="shared" si="5"/>
        <v>0.678</v>
      </c>
      <c r="P160" s="32"/>
      <c r="Q160" s="53"/>
      <c r="R160" s="32" t="s">
        <v>51</v>
      </c>
      <c r="S160" s="53">
        <f t="shared" si="6"/>
        <v>91.53</v>
      </c>
      <c r="T160" s="32" t="s">
        <v>52</v>
      </c>
      <c r="U160" s="30">
        <v>3</v>
      </c>
      <c r="V160" s="50" t="s">
        <v>92</v>
      </c>
    </row>
    <row r="161" ht="19" customHeight="1" spans="1:22">
      <c r="A161" s="31">
        <v>153</v>
      </c>
      <c r="B161" s="30" t="s">
        <v>500</v>
      </c>
      <c r="C161" s="30" t="s">
        <v>501</v>
      </c>
      <c r="D161" s="30"/>
      <c r="E161" s="30"/>
      <c r="F161" s="30"/>
      <c r="G161" s="30"/>
      <c r="H161" s="30"/>
      <c r="I161" s="30"/>
      <c r="J161" s="41"/>
      <c r="K161" s="30"/>
      <c r="L161" s="30"/>
      <c r="M161" s="41">
        <v>0</v>
      </c>
      <c r="N161" s="41">
        <v>0.283</v>
      </c>
      <c r="O161" s="32">
        <f t="shared" si="5"/>
        <v>0.283</v>
      </c>
      <c r="P161" s="32"/>
      <c r="Q161" s="53"/>
      <c r="R161" s="32" t="s">
        <v>51</v>
      </c>
      <c r="S161" s="53">
        <f t="shared" si="6"/>
        <v>38.205</v>
      </c>
      <c r="T161" s="32" t="s">
        <v>52</v>
      </c>
      <c r="U161" s="30">
        <v>3</v>
      </c>
      <c r="V161" s="50" t="s">
        <v>92</v>
      </c>
    </row>
    <row r="162" ht="19" customHeight="1" spans="1:22">
      <c r="A162" s="29">
        <v>154</v>
      </c>
      <c r="B162" s="30" t="s">
        <v>502</v>
      </c>
      <c r="C162" s="30" t="s">
        <v>503</v>
      </c>
      <c r="D162" s="30"/>
      <c r="E162" s="30"/>
      <c r="F162" s="30"/>
      <c r="G162" s="30"/>
      <c r="H162" s="30"/>
      <c r="I162" s="30"/>
      <c r="J162" s="41"/>
      <c r="K162" s="30"/>
      <c r="L162" s="30"/>
      <c r="M162" s="41">
        <v>0</v>
      </c>
      <c r="N162" s="41">
        <v>1.003</v>
      </c>
      <c r="O162" s="32">
        <f t="shared" si="5"/>
        <v>1.003</v>
      </c>
      <c r="P162" s="32"/>
      <c r="Q162" s="53"/>
      <c r="R162" s="32" t="s">
        <v>51</v>
      </c>
      <c r="S162" s="53">
        <f t="shared" si="6"/>
        <v>135.405</v>
      </c>
      <c r="T162" s="32" t="s">
        <v>52</v>
      </c>
      <c r="U162" s="30">
        <v>3</v>
      </c>
      <c r="V162" s="50" t="s">
        <v>92</v>
      </c>
    </row>
    <row r="163" ht="19" customHeight="1" spans="1:22">
      <c r="A163" s="31">
        <v>155</v>
      </c>
      <c r="B163" s="30" t="s">
        <v>504</v>
      </c>
      <c r="C163" s="30" t="s">
        <v>505</v>
      </c>
      <c r="D163" s="30"/>
      <c r="E163" s="30"/>
      <c r="F163" s="30"/>
      <c r="G163" s="30"/>
      <c r="H163" s="30"/>
      <c r="I163" s="30"/>
      <c r="J163" s="41"/>
      <c r="K163" s="30"/>
      <c r="L163" s="30"/>
      <c r="M163" s="41">
        <v>0</v>
      </c>
      <c r="N163" s="41">
        <v>1.053</v>
      </c>
      <c r="O163" s="32">
        <f t="shared" si="5"/>
        <v>1.053</v>
      </c>
      <c r="P163" s="32"/>
      <c r="Q163" s="53"/>
      <c r="R163" s="32" t="s">
        <v>51</v>
      </c>
      <c r="S163" s="53">
        <f t="shared" si="6"/>
        <v>142.155</v>
      </c>
      <c r="T163" s="32" t="s">
        <v>52</v>
      </c>
      <c r="U163" s="30">
        <v>3</v>
      </c>
      <c r="V163" s="50" t="s">
        <v>92</v>
      </c>
    </row>
    <row r="164" ht="19" customHeight="1" spans="1:22">
      <c r="A164" s="29">
        <v>156</v>
      </c>
      <c r="B164" s="30" t="s">
        <v>506</v>
      </c>
      <c r="C164" s="30" t="s">
        <v>507</v>
      </c>
      <c r="D164" s="30"/>
      <c r="E164" s="30"/>
      <c r="F164" s="30"/>
      <c r="G164" s="30"/>
      <c r="H164" s="30"/>
      <c r="I164" s="30"/>
      <c r="J164" s="41"/>
      <c r="K164" s="30"/>
      <c r="L164" s="30"/>
      <c r="M164" s="41">
        <v>0</v>
      </c>
      <c r="N164" s="41">
        <v>0.96</v>
      </c>
      <c r="O164" s="32">
        <f t="shared" si="5"/>
        <v>0.96</v>
      </c>
      <c r="P164" s="32"/>
      <c r="Q164" s="53"/>
      <c r="R164" s="32" t="s">
        <v>51</v>
      </c>
      <c r="S164" s="53">
        <f t="shared" si="6"/>
        <v>129.6</v>
      </c>
      <c r="T164" s="32" t="s">
        <v>52</v>
      </c>
      <c r="U164" s="30">
        <v>3</v>
      </c>
      <c r="V164" s="50" t="s">
        <v>92</v>
      </c>
    </row>
    <row r="165" ht="19" customHeight="1" spans="1:22">
      <c r="A165" s="31">
        <v>157</v>
      </c>
      <c r="B165" s="30" t="s">
        <v>508</v>
      </c>
      <c r="C165" s="30" t="s">
        <v>509</v>
      </c>
      <c r="D165" s="30"/>
      <c r="E165" s="30"/>
      <c r="F165" s="30"/>
      <c r="G165" s="30"/>
      <c r="H165" s="30"/>
      <c r="I165" s="30"/>
      <c r="J165" s="41"/>
      <c r="K165" s="30"/>
      <c r="L165" s="30"/>
      <c r="M165" s="41">
        <v>0</v>
      </c>
      <c r="N165" s="41">
        <v>1.284</v>
      </c>
      <c r="O165" s="32">
        <f t="shared" si="5"/>
        <v>1.284</v>
      </c>
      <c r="P165" s="32"/>
      <c r="Q165" s="53"/>
      <c r="R165" s="32" t="s">
        <v>51</v>
      </c>
      <c r="S165" s="53">
        <f t="shared" si="6"/>
        <v>173.34</v>
      </c>
      <c r="T165" s="32" t="s">
        <v>52</v>
      </c>
      <c r="U165" s="30">
        <v>3</v>
      </c>
      <c r="V165" s="50" t="s">
        <v>92</v>
      </c>
    </row>
    <row r="166" ht="19" customHeight="1" spans="1:22">
      <c r="A166" s="29">
        <v>158</v>
      </c>
      <c r="B166" s="30" t="s">
        <v>510</v>
      </c>
      <c r="C166" s="30" t="s">
        <v>511</v>
      </c>
      <c r="D166" s="30"/>
      <c r="E166" s="30"/>
      <c r="F166" s="30"/>
      <c r="G166" s="30"/>
      <c r="H166" s="30"/>
      <c r="I166" s="30"/>
      <c r="J166" s="41"/>
      <c r="K166" s="30"/>
      <c r="L166" s="30"/>
      <c r="M166" s="41">
        <v>0</v>
      </c>
      <c r="N166" s="41">
        <v>1.222</v>
      </c>
      <c r="O166" s="32">
        <f t="shared" si="5"/>
        <v>1.222</v>
      </c>
      <c r="P166" s="32"/>
      <c r="Q166" s="53"/>
      <c r="R166" s="32" t="s">
        <v>51</v>
      </c>
      <c r="S166" s="53">
        <f t="shared" si="6"/>
        <v>164.97</v>
      </c>
      <c r="T166" s="32" t="s">
        <v>52</v>
      </c>
      <c r="U166" s="30">
        <v>3</v>
      </c>
      <c r="V166" s="50" t="s">
        <v>92</v>
      </c>
    </row>
    <row r="167" ht="19" customHeight="1" spans="1:22">
      <c r="A167" s="31">
        <v>159</v>
      </c>
      <c r="B167" s="30" t="s">
        <v>512</v>
      </c>
      <c r="C167" s="30" t="s">
        <v>513</v>
      </c>
      <c r="D167" s="30"/>
      <c r="E167" s="30"/>
      <c r="F167" s="30"/>
      <c r="G167" s="30"/>
      <c r="H167" s="30"/>
      <c r="I167" s="30"/>
      <c r="J167" s="41"/>
      <c r="K167" s="30"/>
      <c r="L167" s="30"/>
      <c r="M167" s="41">
        <v>0</v>
      </c>
      <c r="N167" s="41">
        <v>1.741</v>
      </c>
      <c r="O167" s="32">
        <f t="shared" si="5"/>
        <v>1.741</v>
      </c>
      <c r="P167" s="32"/>
      <c r="Q167" s="53"/>
      <c r="R167" s="32" t="s">
        <v>51</v>
      </c>
      <c r="S167" s="53">
        <f t="shared" si="6"/>
        <v>235.035</v>
      </c>
      <c r="T167" s="32" t="s">
        <v>52</v>
      </c>
      <c r="U167" s="30">
        <v>3</v>
      </c>
      <c r="V167" s="50" t="s">
        <v>92</v>
      </c>
    </row>
    <row r="168" ht="19" customHeight="1" spans="1:22">
      <c r="A168" s="29">
        <v>160</v>
      </c>
      <c r="B168" s="30" t="s">
        <v>514</v>
      </c>
      <c r="C168" s="30" t="s">
        <v>515</v>
      </c>
      <c r="D168" s="30"/>
      <c r="E168" s="30"/>
      <c r="F168" s="30"/>
      <c r="G168" s="30"/>
      <c r="H168" s="30"/>
      <c r="I168" s="30"/>
      <c r="J168" s="41"/>
      <c r="K168" s="30"/>
      <c r="L168" s="30"/>
      <c r="M168" s="41">
        <v>0</v>
      </c>
      <c r="N168" s="41">
        <v>1.912</v>
      </c>
      <c r="O168" s="32">
        <f t="shared" si="5"/>
        <v>1.912</v>
      </c>
      <c r="P168" s="32"/>
      <c r="Q168" s="53"/>
      <c r="R168" s="32" t="s">
        <v>51</v>
      </c>
      <c r="S168" s="53">
        <f t="shared" si="6"/>
        <v>258.12</v>
      </c>
      <c r="T168" s="32" t="s">
        <v>52</v>
      </c>
      <c r="U168" s="30">
        <v>3</v>
      </c>
      <c r="V168" s="50" t="s">
        <v>92</v>
      </c>
    </row>
    <row r="169" ht="19" customHeight="1" spans="1:22">
      <c r="A169" s="31">
        <v>161</v>
      </c>
      <c r="B169" s="30" t="s">
        <v>516</v>
      </c>
      <c r="C169" s="30" t="s">
        <v>517</v>
      </c>
      <c r="D169" s="30"/>
      <c r="E169" s="30"/>
      <c r="F169" s="30"/>
      <c r="G169" s="30"/>
      <c r="H169" s="30"/>
      <c r="I169" s="30"/>
      <c r="J169" s="41"/>
      <c r="K169" s="30"/>
      <c r="L169" s="30"/>
      <c r="M169" s="41">
        <v>0</v>
      </c>
      <c r="N169" s="41">
        <v>0.559</v>
      </c>
      <c r="O169" s="32">
        <f t="shared" ref="O169:O232" si="7">N169-M169</f>
        <v>0.559</v>
      </c>
      <c r="P169" s="32"/>
      <c r="Q169" s="53"/>
      <c r="R169" s="32" t="s">
        <v>51</v>
      </c>
      <c r="S169" s="53">
        <f t="shared" si="6"/>
        <v>75.465</v>
      </c>
      <c r="T169" s="32" t="s">
        <v>52</v>
      </c>
      <c r="U169" s="30">
        <v>3</v>
      </c>
      <c r="V169" s="50" t="s">
        <v>92</v>
      </c>
    </row>
    <row r="170" ht="19" customHeight="1" spans="1:22">
      <c r="A170" s="29">
        <v>162</v>
      </c>
      <c r="B170" s="30" t="s">
        <v>518</v>
      </c>
      <c r="C170" s="30" t="s">
        <v>519</v>
      </c>
      <c r="D170" s="30"/>
      <c r="E170" s="30"/>
      <c r="F170" s="30"/>
      <c r="G170" s="30"/>
      <c r="H170" s="30"/>
      <c r="I170" s="30"/>
      <c r="J170" s="41"/>
      <c r="K170" s="30"/>
      <c r="L170" s="30"/>
      <c r="M170" s="41">
        <v>0</v>
      </c>
      <c r="N170" s="41">
        <v>1.523</v>
      </c>
      <c r="O170" s="32">
        <f t="shared" si="7"/>
        <v>1.523</v>
      </c>
      <c r="P170" s="32"/>
      <c r="Q170" s="53"/>
      <c r="R170" s="32" t="s">
        <v>51</v>
      </c>
      <c r="S170" s="53">
        <f t="shared" si="6"/>
        <v>205.605</v>
      </c>
      <c r="T170" s="32" t="s">
        <v>52</v>
      </c>
      <c r="U170" s="30">
        <v>3</v>
      </c>
      <c r="V170" s="50" t="s">
        <v>520</v>
      </c>
    </row>
    <row r="171" ht="19" customHeight="1" spans="1:22">
      <c r="A171" s="31">
        <v>163</v>
      </c>
      <c r="B171" s="30" t="s">
        <v>521</v>
      </c>
      <c r="C171" s="30" t="s">
        <v>522</v>
      </c>
      <c r="D171" s="30"/>
      <c r="E171" s="30"/>
      <c r="F171" s="30"/>
      <c r="G171" s="30"/>
      <c r="H171" s="30"/>
      <c r="I171" s="30"/>
      <c r="J171" s="41"/>
      <c r="K171" s="30"/>
      <c r="L171" s="30"/>
      <c r="M171" s="41">
        <v>0</v>
      </c>
      <c r="N171" s="41">
        <v>0.899</v>
      </c>
      <c r="O171" s="32">
        <f t="shared" si="7"/>
        <v>0.899</v>
      </c>
      <c r="P171" s="32"/>
      <c r="Q171" s="53"/>
      <c r="R171" s="32" t="s">
        <v>51</v>
      </c>
      <c r="S171" s="53">
        <f t="shared" si="6"/>
        <v>121.365</v>
      </c>
      <c r="T171" s="32" t="s">
        <v>52</v>
      </c>
      <c r="U171" s="30">
        <v>3</v>
      </c>
      <c r="V171" s="50" t="s">
        <v>92</v>
      </c>
    </row>
    <row r="172" ht="19" customHeight="1" spans="1:22">
      <c r="A172" s="29">
        <v>164</v>
      </c>
      <c r="B172" s="30" t="s">
        <v>523</v>
      </c>
      <c r="C172" s="30" t="s">
        <v>524</v>
      </c>
      <c r="D172" s="30"/>
      <c r="E172" s="30"/>
      <c r="F172" s="30"/>
      <c r="G172" s="30"/>
      <c r="H172" s="30"/>
      <c r="I172" s="30"/>
      <c r="J172" s="41"/>
      <c r="K172" s="30"/>
      <c r="L172" s="30"/>
      <c r="M172" s="41">
        <v>0</v>
      </c>
      <c r="N172" s="41">
        <v>1.813</v>
      </c>
      <c r="O172" s="32">
        <f t="shared" si="7"/>
        <v>1.813</v>
      </c>
      <c r="P172" s="32"/>
      <c r="Q172" s="53"/>
      <c r="R172" s="32" t="s">
        <v>51</v>
      </c>
      <c r="S172" s="53">
        <f t="shared" si="6"/>
        <v>244.755</v>
      </c>
      <c r="T172" s="32" t="s">
        <v>52</v>
      </c>
      <c r="U172" s="30">
        <v>3</v>
      </c>
      <c r="V172" s="50" t="s">
        <v>65</v>
      </c>
    </row>
    <row r="173" ht="19" customHeight="1" spans="1:22">
      <c r="A173" s="31">
        <v>165</v>
      </c>
      <c r="B173" s="30" t="s">
        <v>525</v>
      </c>
      <c r="C173" s="30" t="s">
        <v>526</v>
      </c>
      <c r="D173" s="30"/>
      <c r="E173" s="30"/>
      <c r="F173" s="30"/>
      <c r="G173" s="30"/>
      <c r="H173" s="30"/>
      <c r="I173" s="30"/>
      <c r="J173" s="41"/>
      <c r="K173" s="30"/>
      <c r="L173" s="30"/>
      <c r="M173" s="41">
        <v>0</v>
      </c>
      <c r="N173" s="41">
        <v>0.849</v>
      </c>
      <c r="O173" s="32">
        <f t="shared" si="7"/>
        <v>0.849</v>
      </c>
      <c r="P173" s="32"/>
      <c r="Q173" s="53"/>
      <c r="R173" s="32" t="s">
        <v>51</v>
      </c>
      <c r="S173" s="53">
        <f t="shared" ref="S173:S236" si="8">O173*135</f>
        <v>114.615</v>
      </c>
      <c r="T173" s="32" t="s">
        <v>52</v>
      </c>
      <c r="U173" s="30">
        <v>3</v>
      </c>
      <c r="V173" s="50" t="s">
        <v>92</v>
      </c>
    </row>
    <row r="174" ht="19" customHeight="1" spans="1:22">
      <c r="A174" s="29">
        <v>166</v>
      </c>
      <c r="B174" s="30" t="s">
        <v>527</v>
      </c>
      <c r="C174" s="30" t="s">
        <v>528</v>
      </c>
      <c r="D174" s="30"/>
      <c r="E174" s="30"/>
      <c r="F174" s="30"/>
      <c r="G174" s="30"/>
      <c r="H174" s="30"/>
      <c r="I174" s="30"/>
      <c r="J174" s="41"/>
      <c r="K174" s="30"/>
      <c r="L174" s="30"/>
      <c r="M174" s="41">
        <v>0</v>
      </c>
      <c r="N174" s="41">
        <v>0.329</v>
      </c>
      <c r="O174" s="32">
        <f t="shared" si="7"/>
        <v>0.329</v>
      </c>
      <c r="P174" s="32"/>
      <c r="Q174" s="53"/>
      <c r="R174" s="32" t="s">
        <v>51</v>
      </c>
      <c r="S174" s="53">
        <f t="shared" si="8"/>
        <v>44.415</v>
      </c>
      <c r="T174" s="32" t="s">
        <v>52</v>
      </c>
      <c r="U174" s="30">
        <v>3</v>
      </c>
      <c r="V174" s="50" t="s">
        <v>92</v>
      </c>
    </row>
    <row r="175" ht="19" customHeight="1" spans="1:22">
      <c r="A175" s="31">
        <v>167</v>
      </c>
      <c r="B175" s="30" t="s">
        <v>529</v>
      </c>
      <c r="C175" s="30" t="s">
        <v>530</v>
      </c>
      <c r="D175" s="30"/>
      <c r="E175" s="30"/>
      <c r="F175" s="30"/>
      <c r="G175" s="30"/>
      <c r="H175" s="30"/>
      <c r="I175" s="30"/>
      <c r="J175" s="41"/>
      <c r="K175" s="30"/>
      <c r="L175" s="30"/>
      <c r="M175" s="41">
        <v>0</v>
      </c>
      <c r="N175" s="41">
        <v>0.376</v>
      </c>
      <c r="O175" s="32">
        <f t="shared" si="7"/>
        <v>0.376</v>
      </c>
      <c r="P175" s="32"/>
      <c r="Q175" s="53"/>
      <c r="R175" s="32" t="s">
        <v>51</v>
      </c>
      <c r="S175" s="53">
        <f t="shared" si="8"/>
        <v>50.76</v>
      </c>
      <c r="T175" s="32" t="s">
        <v>52</v>
      </c>
      <c r="U175" s="30">
        <v>3</v>
      </c>
      <c r="V175" s="50" t="s">
        <v>92</v>
      </c>
    </row>
    <row r="176" ht="19" customHeight="1" spans="1:22">
      <c r="A176" s="29">
        <v>168</v>
      </c>
      <c r="B176" s="30" t="s">
        <v>531</v>
      </c>
      <c r="C176" s="30" t="s">
        <v>532</v>
      </c>
      <c r="D176" s="30"/>
      <c r="E176" s="30"/>
      <c r="F176" s="30"/>
      <c r="G176" s="30"/>
      <c r="H176" s="30"/>
      <c r="I176" s="30"/>
      <c r="J176" s="41"/>
      <c r="K176" s="30"/>
      <c r="L176" s="30"/>
      <c r="M176" s="41">
        <v>0</v>
      </c>
      <c r="N176" s="41">
        <v>0.678</v>
      </c>
      <c r="O176" s="32">
        <f t="shared" si="7"/>
        <v>0.678</v>
      </c>
      <c r="P176" s="32"/>
      <c r="Q176" s="53"/>
      <c r="R176" s="32" t="s">
        <v>51</v>
      </c>
      <c r="S176" s="53">
        <f t="shared" si="8"/>
        <v>91.53</v>
      </c>
      <c r="T176" s="32" t="s">
        <v>52</v>
      </c>
      <c r="U176" s="30">
        <v>3</v>
      </c>
      <c r="V176" s="50" t="s">
        <v>92</v>
      </c>
    </row>
    <row r="177" ht="19" customHeight="1" spans="1:22">
      <c r="A177" s="31">
        <v>169</v>
      </c>
      <c r="B177" s="30" t="s">
        <v>533</v>
      </c>
      <c r="C177" s="30" t="s">
        <v>534</v>
      </c>
      <c r="D177" s="30"/>
      <c r="E177" s="30"/>
      <c r="F177" s="30"/>
      <c r="G177" s="30"/>
      <c r="H177" s="30"/>
      <c r="I177" s="30"/>
      <c r="J177" s="41"/>
      <c r="K177" s="30"/>
      <c r="L177" s="30"/>
      <c r="M177" s="41">
        <v>0</v>
      </c>
      <c r="N177" s="41">
        <v>1.942</v>
      </c>
      <c r="O177" s="32">
        <f t="shared" si="7"/>
        <v>1.942</v>
      </c>
      <c r="P177" s="32"/>
      <c r="Q177" s="53"/>
      <c r="R177" s="32" t="s">
        <v>51</v>
      </c>
      <c r="S177" s="53">
        <f t="shared" si="8"/>
        <v>262.17</v>
      </c>
      <c r="T177" s="32" t="s">
        <v>52</v>
      </c>
      <c r="U177" s="30">
        <v>3</v>
      </c>
      <c r="V177" s="50" t="s">
        <v>65</v>
      </c>
    </row>
    <row r="178" ht="19" customHeight="1" spans="1:22">
      <c r="A178" s="29">
        <v>170</v>
      </c>
      <c r="B178" s="30" t="s">
        <v>535</v>
      </c>
      <c r="C178" s="30" t="s">
        <v>536</v>
      </c>
      <c r="D178" s="30"/>
      <c r="E178" s="30"/>
      <c r="F178" s="30"/>
      <c r="G178" s="30"/>
      <c r="H178" s="30"/>
      <c r="I178" s="30"/>
      <c r="J178" s="41"/>
      <c r="K178" s="30"/>
      <c r="L178" s="30"/>
      <c r="M178" s="41">
        <v>0</v>
      </c>
      <c r="N178" s="41">
        <v>1.642</v>
      </c>
      <c r="O178" s="32">
        <f t="shared" si="7"/>
        <v>1.642</v>
      </c>
      <c r="P178" s="32"/>
      <c r="Q178" s="53"/>
      <c r="R178" s="32" t="s">
        <v>51</v>
      </c>
      <c r="S178" s="53">
        <f t="shared" si="8"/>
        <v>221.67</v>
      </c>
      <c r="T178" s="32" t="s">
        <v>52</v>
      </c>
      <c r="U178" s="30">
        <v>3</v>
      </c>
      <c r="V178" s="50" t="s">
        <v>65</v>
      </c>
    </row>
    <row r="179" ht="19" customHeight="1" spans="1:22">
      <c r="A179" s="31">
        <v>171</v>
      </c>
      <c r="B179" s="30" t="s">
        <v>537</v>
      </c>
      <c r="C179" s="30" t="s">
        <v>538</v>
      </c>
      <c r="D179" s="30"/>
      <c r="E179" s="30"/>
      <c r="F179" s="30"/>
      <c r="G179" s="30"/>
      <c r="H179" s="30"/>
      <c r="I179" s="30"/>
      <c r="J179" s="41"/>
      <c r="K179" s="30"/>
      <c r="L179" s="30"/>
      <c r="M179" s="41">
        <v>0</v>
      </c>
      <c r="N179" s="41">
        <v>1.089</v>
      </c>
      <c r="O179" s="32">
        <f t="shared" si="7"/>
        <v>1.089</v>
      </c>
      <c r="P179" s="32"/>
      <c r="Q179" s="53"/>
      <c r="R179" s="32" t="s">
        <v>51</v>
      </c>
      <c r="S179" s="53">
        <f t="shared" si="8"/>
        <v>147.015</v>
      </c>
      <c r="T179" s="32" t="s">
        <v>52</v>
      </c>
      <c r="U179" s="30">
        <v>3</v>
      </c>
      <c r="V179" s="50" t="s">
        <v>65</v>
      </c>
    </row>
    <row r="180" ht="19" customHeight="1" spans="1:22">
      <c r="A180" s="29">
        <v>172</v>
      </c>
      <c r="B180" s="30" t="s">
        <v>539</v>
      </c>
      <c r="C180" s="30" t="s">
        <v>540</v>
      </c>
      <c r="D180" s="30"/>
      <c r="E180" s="30"/>
      <c r="F180" s="30"/>
      <c r="G180" s="30"/>
      <c r="H180" s="30"/>
      <c r="I180" s="30"/>
      <c r="J180" s="41"/>
      <c r="K180" s="30"/>
      <c r="L180" s="30"/>
      <c r="M180" s="41">
        <v>0.643</v>
      </c>
      <c r="N180" s="41">
        <v>1.248</v>
      </c>
      <c r="O180" s="32">
        <f t="shared" si="7"/>
        <v>0.605</v>
      </c>
      <c r="P180" s="32"/>
      <c r="Q180" s="53"/>
      <c r="R180" s="32" t="s">
        <v>51</v>
      </c>
      <c r="S180" s="53">
        <f t="shared" si="8"/>
        <v>81.675</v>
      </c>
      <c r="T180" s="32" t="s">
        <v>52</v>
      </c>
      <c r="U180" s="30">
        <v>3</v>
      </c>
      <c r="V180" s="50" t="s">
        <v>92</v>
      </c>
    </row>
    <row r="181" ht="19" customHeight="1" spans="1:22">
      <c r="A181" s="31">
        <v>173</v>
      </c>
      <c r="B181" s="30" t="s">
        <v>541</v>
      </c>
      <c r="C181" s="30" t="s">
        <v>542</v>
      </c>
      <c r="D181" s="30"/>
      <c r="E181" s="30"/>
      <c r="F181" s="30"/>
      <c r="G181" s="30"/>
      <c r="H181" s="30"/>
      <c r="I181" s="30"/>
      <c r="J181" s="41"/>
      <c r="K181" s="30"/>
      <c r="L181" s="30"/>
      <c r="M181" s="41">
        <v>0</v>
      </c>
      <c r="N181" s="41">
        <v>1.58</v>
      </c>
      <c r="O181" s="32">
        <f t="shared" si="7"/>
        <v>1.58</v>
      </c>
      <c r="P181" s="32"/>
      <c r="Q181" s="53"/>
      <c r="R181" s="32" t="s">
        <v>51</v>
      </c>
      <c r="S181" s="53">
        <f t="shared" si="8"/>
        <v>213.3</v>
      </c>
      <c r="T181" s="32" t="s">
        <v>52</v>
      </c>
      <c r="U181" s="30">
        <v>3</v>
      </c>
      <c r="V181" s="50" t="s">
        <v>92</v>
      </c>
    </row>
    <row r="182" ht="19" customHeight="1" spans="1:22">
      <c r="A182" s="29">
        <v>174</v>
      </c>
      <c r="B182" s="30" t="s">
        <v>543</v>
      </c>
      <c r="C182" s="30" t="s">
        <v>544</v>
      </c>
      <c r="D182" s="30"/>
      <c r="E182" s="30"/>
      <c r="F182" s="30"/>
      <c r="G182" s="30"/>
      <c r="H182" s="30"/>
      <c r="I182" s="30"/>
      <c r="J182" s="41"/>
      <c r="K182" s="30"/>
      <c r="L182" s="30"/>
      <c r="M182" s="41">
        <v>0</v>
      </c>
      <c r="N182" s="41">
        <v>0.893</v>
      </c>
      <c r="O182" s="32">
        <f t="shared" si="7"/>
        <v>0.893</v>
      </c>
      <c r="P182" s="32"/>
      <c r="Q182" s="53"/>
      <c r="R182" s="32" t="s">
        <v>51</v>
      </c>
      <c r="S182" s="53">
        <f t="shared" si="8"/>
        <v>120.555</v>
      </c>
      <c r="T182" s="32" t="s">
        <v>52</v>
      </c>
      <c r="U182" s="30">
        <v>3</v>
      </c>
      <c r="V182" s="50" t="s">
        <v>92</v>
      </c>
    </row>
    <row r="183" ht="19" customHeight="1" spans="1:22">
      <c r="A183" s="31">
        <v>175</v>
      </c>
      <c r="B183" s="30" t="s">
        <v>545</v>
      </c>
      <c r="C183" s="30" t="s">
        <v>546</v>
      </c>
      <c r="D183" s="30"/>
      <c r="E183" s="30"/>
      <c r="F183" s="30"/>
      <c r="G183" s="30"/>
      <c r="H183" s="30"/>
      <c r="I183" s="30"/>
      <c r="J183" s="41"/>
      <c r="K183" s="30"/>
      <c r="L183" s="30"/>
      <c r="M183" s="41">
        <v>0</v>
      </c>
      <c r="N183" s="41">
        <v>1.179</v>
      </c>
      <c r="O183" s="32">
        <f t="shared" si="7"/>
        <v>1.179</v>
      </c>
      <c r="P183" s="32"/>
      <c r="Q183" s="53"/>
      <c r="R183" s="32" t="s">
        <v>51</v>
      </c>
      <c r="S183" s="53">
        <f t="shared" si="8"/>
        <v>159.165</v>
      </c>
      <c r="T183" s="32" t="s">
        <v>52</v>
      </c>
      <c r="U183" s="30">
        <v>3</v>
      </c>
      <c r="V183" s="50" t="s">
        <v>92</v>
      </c>
    </row>
    <row r="184" ht="19" customHeight="1" spans="1:22">
      <c r="A184" s="29">
        <v>176</v>
      </c>
      <c r="B184" s="30" t="s">
        <v>547</v>
      </c>
      <c r="C184" s="30" t="s">
        <v>548</v>
      </c>
      <c r="D184" s="30"/>
      <c r="E184" s="30"/>
      <c r="F184" s="30"/>
      <c r="G184" s="30"/>
      <c r="H184" s="30"/>
      <c r="I184" s="30"/>
      <c r="J184" s="41"/>
      <c r="K184" s="30"/>
      <c r="L184" s="30"/>
      <c r="M184" s="41">
        <v>0</v>
      </c>
      <c r="N184" s="41">
        <v>1.831</v>
      </c>
      <c r="O184" s="32">
        <f t="shared" si="7"/>
        <v>1.831</v>
      </c>
      <c r="P184" s="32"/>
      <c r="Q184" s="53"/>
      <c r="R184" s="32" t="s">
        <v>51</v>
      </c>
      <c r="S184" s="53">
        <f t="shared" si="8"/>
        <v>247.185</v>
      </c>
      <c r="T184" s="32" t="s">
        <v>52</v>
      </c>
      <c r="U184" s="30">
        <v>3</v>
      </c>
      <c r="V184" s="50" t="s">
        <v>520</v>
      </c>
    </row>
    <row r="185" ht="19" customHeight="1" spans="1:22">
      <c r="A185" s="31">
        <v>177</v>
      </c>
      <c r="B185" s="30" t="s">
        <v>549</v>
      </c>
      <c r="C185" s="30" t="s">
        <v>550</v>
      </c>
      <c r="D185" s="30"/>
      <c r="E185" s="30"/>
      <c r="F185" s="30"/>
      <c r="G185" s="30"/>
      <c r="H185" s="30"/>
      <c r="I185" s="30"/>
      <c r="J185" s="41"/>
      <c r="K185" s="30"/>
      <c r="L185" s="30"/>
      <c r="M185" s="41">
        <v>0</v>
      </c>
      <c r="N185" s="41">
        <v>1.73</v>
      </c>
      <c r="O185" s="32">
        <f t="shared" si="7"/>
        <v>1.73</v>
      </c>
      <c r="P185" s="32"/>
      <c r="Q185" s="53"/>
      <c r="R185" s="32" t="s">
        <v>51</v>
      </c>
      <c r="S185" s="53">
        <f t="shared" si="8"/>
        <v>233.55</v>
      </c>
      <c r="T185" s="32" t="s">
        <v>52</v>
      </c>
      <c r="U185" s="30">
        <v>3</v>
      </c>
      <c r="V185" s="50" t="s">
        <v>92</v>
      </c>
    </row>
    <row r="186" ht="19" customHeight="1" spans="1:22">
      <c r="A186" s="29">
        <v>178</v>
      </c>
      <c r="B186" s="30" t="s">
        <v>551</v>
      </c>
      <c r="C186" s="30" t="s">
        <v>552</v>
      </c>
      <c r="D186" s="30"/>
      <c r="E186" s="30"/>
      <c r="F186" s="30"/>
      <c r="G186" s="30"/>
      <c r="H186" s="30"/>
      <c r="I186" s="30"/>
      <c r="J186" s="41"/>
      <c r="K186" s="30"/>
      <c r="L186" s="30"/>
      <c r="M186" s="41">
        <v>0</v>
      </c>
      <c r="N186" s="41">
        <v>1.641</v>
      </c>
      <c r="O186" s="32">
        <f t="shared" si="7"/>
        <v>1.641</v>
      </c>
      <c r="P186" s="32"/>
      <c r="Q186" s="53"/>
      <c r="R186" s="32" t="s">
        <v>51</v>
      </c>
      <c r="S186" s="53">
        <f t="shared" si="8"/>
        <v>221.535</v>
      </c>
      <c r="T186" s="32" t="s">
        <v>52</v>
      </c>
      <c r="U186" s="30">
        <v>3</v>
      </c>
      <c r="V186" s="50" t="s">
        <v>65</v>
      </c>
    </row>
    <row r="187" ht="19" customHeight="1" spans="1:22">
      <c r="A187" s="31">
        <v>179</v>
      </c>
      <c r="B187" s="30" t="s">
        <v>553</v>
      </c>
      <c r="C187" s="30" t="s">
        <v>554</v>
      </c>
      <c r="D187" s="30"/>
      <c r="E187" s="30"/>
      <c r="F187" s="30"/>
      <c r="G187" s="30"/>
      <c r="H187" s="30"/>
      <c r="I187" s="30"/>
      <c r="J187" s="41"/>
      <c r="K187" s="30"/>
      <c r="L187" s="30"/>
      <c r="M187" s="41">
        <v>0</v>
      </c>
      <c r="N187" s="41">
        <v>1.354</v>
      </c>
      <c r="O187" s="32">
        <f t="shared" si="7"/>
        <v>1.354</v>
      </c>
      <c r="P187" s="32"/>
      <c r="Q187" s="53"/>
      <c r="R187" s="32" t="s">
        <v>51</v>
      </c>
      <c r="S187" s="53">
        <f t="shared" si="8"/>
        <v>182.79</v>
      </c>
      <c r="T187" s="32" t="s">
        <v>52</v>
      </c>
      <c r="U187" s="30">
        <v>3</v>
      </c>
      <c r="V187" s="50" t="s">
        <v>92</v>
      </c>
    </row>
    <row r="188" ht="19" customHeight="1" spans="1:22">
      <c r="A188" s="29">
        <v>180</v>
      </c>
      <c r="B188" s="30" t="s">
        <v>555</v>
      </c>
      <c r="C188" s="30" t="s">
        <v>556</v>
      </c>
      <c r="D188" s="30"/>
      <c r="E188" s="30"/>
      <c r="F188" s="30"/>
      <c r="G188" s="30"/>
      <c r="H188" s="30"/>
      <c r="I188" s="30"/>
      <c r="J188" s="41"/>
      <c r="K188" s="30"/>
      <c r="L188" s="30"/>
      <c r="M188" s="41">
        <v>0</v>
      </c>
      <c r="N188" s="41">
        <v>2.028</v>
      </c>
      <c r="O188" s="32">
        <f t="shared" si="7"/>
        <v>2.028</v>
      </c>
      <c r="P188" s="32"/>
      <c r="Q188" s="53"/>
      <c r="R188" s="32" t="s">
        <v>51</v>
      </c>
      <c r="S188" s="53">
        <f t="shared" si="8"/>
        <v>273.78</v>
      </c>
      <c r="T188" s="32" t="s">
        <v>52</v>
      </c>
      <c r="U188" s="30">
        <v>3</v>
      </c>
      <c r="V188" s="50" t="s">
        <v>65</v>
      </c>
    </row>
    <row r="189" ht="19" customHeight="1" spans="1:22">
      <c r="A189" s="31">
        <v>181</v>
      </c>
      <c r="B189" s="30" t="s">
        <v>557</v>
      </c>
      <c r="C189" s="30" t="s">
        <v>558</v>
      </c>
      <c r="D189" s="30"/>
      <c r="E189" s="30"/>
      <c r="F189" s="30"/>
      <c r="G189" s="30"/>
      <c r="H189" s="30"/>
      <c r="I189" s="30"/>
      <c r="J189" s="41"/>
      <c r="K189" s="30"/>
      <c r="L189" s="30"/>
      <c r="M189" s="41">
        <v>0</v>
      </c>
      <c r="N189" s="41">
        <v>1.208</v>
      </c>
      <c r="O189" s="32">
        <f t="shared" si="7"/>
        <v>1.208</v>
      </c>
      <c r="P189" s="32"/>
      <c r="Q189" s="53"/>
      <c r="R189" s="32" t="s">
        <v>51</v>
      </c>
      <c r="S189" s="53">
        <f t="shared" si="8"/>
        <v>163.08</v>
      </c>
      <c r="T189" s="32" t="s">
        <v>52</v>
      </c>
      <c r="U189" s="30">
        <v>3</v>
      </c>
      <c r="V189" s="50" t="s">
        <v>65</v>
      </c>
    </row>
    <row r="190" ht="19" customHeight="1" spans="1:22">
      <c r="A190" s="29">
        <v>182</v>
      </c>
      <c r="B190" s="30" t="s">
        <v>559</v>
      </c>
      <c r="C190" s="30" t="s">
        <v>560</v>
      </c>
      <c r="D190" s="30"/>
      <c r="E190" s="30"/>
      <c r="F190" s="30"/>
      <c r="G190" s="30"/>
      <c r="H190" s="30"/>
      <c r="I190" s="30"/>
      <c r="J190" s="41"/>
      <c r="K190" s="30"/>
      <c r="L190" s="30"/>
      <c r="M190" s="41">
        <v>0</v>
      </c>
      <c r="N190" s="41">
        <v>1.688</v>
      </c>
      <c r="O190" s="32">
        <f t="shared" si="7"/>
        <v>1.688</v>
      </c>
      <c r="P190" s="32"/>
      <c r="Q190" s="53"/>
      <c r="R190" s="32" t="s">
        <v>51</v>
      </c>
      <c r="S190" s="53">
        <f t="shared" si="8"/>
        <v>227.88</v>
      </c>
      <c r="T190" s="32" t="s">
        <v>52</v>
      </c>
      <c r="U190" s="30">
        <v>3</v>
      </c>
      <c r="V190" s="50" t="s">
        <v>92</v>
      </c>
    </row>
    <row r="191" ht="19" customHeight="1" spans="1:22">
      <c r="A191" s="31">
        <v>183</v>
      </c>
      <c r="B191" s="30" t="s">
        <v>561</v>
      </c>
      <c r="C191" s="30" t="s">
        <v>562</v>
      </c>
      <c r="D191" s="30"/>
      <c r="E191" s="30"/>
      <c r="F191" s="30"/>
      <c r="G191" s="30"/>
      <c r="H191" s="30"/>
      <c r="I191" s="30"/>
      <c r="J191" s="41"/>
      <c r="K191" s="30"/>
      <c r="L191" s="30"/>
      <c r="M191" s="41">
        <v>0</v>
      </c>
      <c r="N191" s="41">
        <v>1.219</v>
      </c>
      <c r="O191" s="32">
        <f t="shared" si="7"/>
        <v>1.219</v>
      </c>
      <c r="P191" s="32"/>
      <c r="Q191" s="53"/>
      <c r="R191" s="32" t="s">
        <v>51</v>
      </c>
      <c r="S191" s="53">
        <f t="shared" si="8"/>
        <v>164.565</v>
      </c>
      <c r="T191" s="32" t="s">
        <v>52</v>
      </c>
      <c r="U191" s="30">
        <v>3</v>
      </c>
      <c r="V191" s="50" t="s">
        <v>65</v>
      </c>
    </row>
    <row r="192" ht="19" customHeight="1" spans="1:22">
      <c r="A192" s="29">
        <v>184</v>
      </c>
      <c r="B192" s="30" t="s">
        <v>563</v>
      </c>
      <c r="C192" s="30" t="s">
        <v>564</v>
      </c>
      <c r="D192" s="30"/>
      <c r="E192" s="30"/>
      <c r="F192" s="30"/>
      <c r="G192" s="30"/>
      <c r="H192" s="30"/>
      <c r="I192" s="30"/>
      <c r="J192" s="41"/>
      <c r="K192" s="30"/>
      <c r="L192" s="30"/>
      <c r="M192" s="41">
        <v>0</v>
      </c>
      <c r="N192" s="41">
        <v>2.059</v>
      </c>
      <c r="O192" s="32">
        <f t="shared" si="7"/>
        <v>2.059</v>
      </c>
      <c r="P192" s="32"/>
      <c r="Q192" s="53"/>
      <c r="R192" s="32" t="s">
        <v>51</v>
      </c>
      <c r="S192" s="53">
        <f t="shared" si="8"/>
        <v>277.965</v>
      </c>
      <c r="T192" s="32" t="s">
        <v>52</v>
      </c>
      <c r="U192" s="30">
        <v>3</v>
      </c>
      <c r="V192" s="50" t="s">
        <v>65</v>
      </c>
    </row>
    <row r="193" ht="19" customHeight="1" spans="1:22">
      <c r="A193" s="31">
        <v>185</v>
      </c>
      <c r="B193" s="30" t="s">
        <v>565</v>
      </c>
      <c r="C193" s="30" t="s">
        <v>566</v>
      </c>
      <c r="D193" s="30"/>
      <c r="E193" s="30"/>
      <c r="F193" s="30"/>
      <c r="G193" s="30"/>
      <c r="H193" s="30"/>
      <c r="I193" s="30"/>
      <c r="J193" s="41"/>
      <c r="K193" s="30"/>
      <c r="L193" s="30"/>
      <c r="M193" s="41">
        <v>0</v>
      </c>
      <c r="N193" s="41">
        <v>0.514</v>
      </c>
      <c r="O193" s="32">
        <f t="shared" si="7"/>
        <v>0.514</v>
      </c>
      <c r="P193" s="32"/>
      <c r="Q193" s="53"/>
      <c r="R193" s="32" t="s">
        <v>51</v>
      </c>
      <c r="S193" s="53">
        <f t="shared" si="8"/>
        <v>69.39</v>
      </c>
      <c r="T193" s="32" t="s">
        <v>52</v>
      </c>
      <c r="U193" s="30">
        <v>3</v>
      </c>
      <c r="V193" s="50" t="s">
        <v>65</v>
      </c>
    </row>
    <row r="194" ht="19" customHeight="1" spans="1:22">
      <c r="A194" s="29">
        <v>186</v>
      </c>
      <c r="B194" s="30" t="s">
        <v>567</v>
      </c>
      <c r="C194" s="30" t="s">
        <v>568</v>
      </c>
      <c r="D194" s="30"/>
      <c r="E194" s="30"/>
      <c r="F194" s="30"/>
      <c r="G194" s="30"/>
      <c r="H194" s="30"/>
      <c r="I194" s="30"/>
      <c r="J194" s="41"/>
      <c r="K194" s="30"/>
      <c r="L194" s="30"/>
      <c r="M194" s="41">
        <v>0</v>
      </c>
      <c r="N194" s="41">
        <v>0.436</v>
      </c>
      <c r="O194" s="32">
        <f t="shared" si="7"/>
        <v>0.436</v>
      </c>
      <c r="P194" s="32"/>
      <c r="Q194" s="53"/>
      <c r="R194" s="32" t="s">
        <v>51</v>
      </c>
      <c r="S194" s="53">
        <f t="shared" si="8"/>
        <v>58.86</v>
      </c>
      <c r="T194" s="32" t="s">
        <v>52</v>
      </c>
      <c r="U194" s="30">
        <v>3</v>
      </c>
      <c r="V194" s="50" t="s">
        <v>92</v>
      </c>
    </row>
    <row r="195" ht="19" customHeight="1" spans="1:22">
      <c r="A195" s="31">
        <v>187</v>
      </c>
      <c r="B195" s="30" t="s">
        <v>569</v>
      </c>
      <c r="C195" s="30" t="s">
        <v>566</v>
      </c>
      <c r="D195" s="30"/>
      <c r="E195" s="30"/>
      <c r="F195" s="30"/>
      <c r="G195" s="30"/>
      <c r="H195" s="30"/>
      <c r="I195" s="30"/>
      <c r="J195" s="41"/>
      <c r="K195" s="30"/>
      <c r="L195" s="30"/>
      <c r="M195" s="41">
        <v>0</v>
      </c>
      <c r="N195" s="41">
        <v>0.444</v>
      </c>
      <c r="O195" s="32">
        <f t="shared" si="7"/>
        <v>0.444</v>
      </c>
      <c r="P195" s="32"/>
      <c r="Q195" s="53"/>
      <c r="R195" s="32" t="s">
        <v>51</v>
      </c>
      <c r="S195" s="53">
        <f t="shared" si="8"/>
        <v>59.94</v>
      </c>
      <c r="T195" s="32" t="s">
        <v>52</v>
      </c>
      <c r="U195" s="30">
        <v>3</v>
      </c>
      <c r="V195" s="50" t="s">
        <v>65</v>
      </c>
    </row>
    <row r="196" ht="19" customHeight="1" spans="1:22">
      <c r="A196" s="29">
        <v>188</v>
      </c>
      <c r="B196" s="30" t="s">
        <v>570</v>
      </c>
      <c r="C196" s="30" t="s">
        <v>571</v>
      </c>
      <c r="D196" s="30"/>
      <c r="E196" s="30"/>
      <c r="F196" s="30"/>
      <c r="G196" s="30"/>
      <c r="H196" s="30"/>
      <c r="I196" s="30"/>
      <c r="J196" s="41"/>
      <c r="K196" s="30"/>
      <c r="L196" s="30"/>
      <c r="M196" s="41">
        <v>0</v>
      </c>
      <c r="N196" s="41">
        <v>0.724</v>
      </c>
      <c r="O196" s="32">
        <f t="shared" si="7"/>
        <v>0.724</v>
      </c>
      <c r="P196" s="32"/>
      <c r="Q196" s="53"/>
      <c r="R196" s="32" t="s">
        <v>51</v>
      </c>
      <c r="S196" s="53">
        <f t="shared" si="8"/>
        <v>97.74</v>
      </c>
      <c r="T196" s="32" t="s">
        <v>52</v>
      </c>
      <c r="U196" s="30">
        <v>3</v>
      </c>
      <c r="V196" s="50" t="s">
        <v>65</v>
      </c>
    </row>
    <row r="197" ht="19" customHeight="1" spans="1:22">
      <c r="A197" s="31">
        <v>189</v>
      </c>
      <c r="B197" s="30" t="s">
        <v>572</v>
      </c>
      <c r="C197" s="30" t="s">
        <v>573</v>
      </c>
      <c r="D197" s="30"/>
      <c r="E197" s="30"/>
      <c r="F197" s="30"/>
      <c r="G197" s="30"/>
      <c r="H197" s="30"/>
      <c r="I197" s="30"/>
      <c r="J197" s="41"/>
      <c r="K197" s="30"/>
      <c r="L197" s="30"/>
      <c r="M197" s="41">
        <v>0</v>
      </c>
      <c r="N197" s="41">
        <v>0.577</v>
      </c>
      <c r="O197" s="32">
        <f t="shared" si="7"/>
        <v>0.577</v>
      </c>
      <c r="P197" s="32"/>
      <c r="Q197" s="53"/>
      <c r="R197" s="32" t="s">
        <v>51</v>
      </c>
      <c r="S197" s="53">
        <f t="shared" si="8"/>
        <v>77.895</v>
      </c>
      <c r="T197" s="32" t="s">
        <v>52</v>
      </c>
      <c r="U197" s="30">
        <v>3</v>
      </c>
      <c r="V197" s="50" t="s">
        <v>92</v>
      </c>
    </row>
    <row r="198" ht="19" customHeight="1" spans="1:22">
      <c r="A198" s="29">
        <v>190</v>
      </c>
      <c r="B198" s="30" t="s">
        <v>574</v>
      </c>
      <c r="C198" s="30" t="s">
        <v>575</v>
      </c>
      <c r="D198" s="30"/>
      <c r="E198" s="30"/>
      <c r="F198" s="30"/>
      <c r="G198" s="30"/>
      <c r="H198" s="30"/>
      <c r="I198" s="30"/>
      <c r="J198" s="41"/>
      <c r="K198" s="30"/>
      <c r="L198" s="30"/>
      <c r="M198" s="41">
        <v>0</v>
      </c>
      <c r="N198" s="41">
        <v>0.942</v>
      </c>
      <c r="O198" s="32">
        <f t="shared" si="7"/>
        <v>0.942</v>
      </c>
      <c r="P198" s="32"/>
      <c r="Q198" s="53"/>
      <c r="R198" s="32" t="s">
        <v>51</v>
      </c>
      <c r="S198" s="53">
        <f t="shared" si="8"/>
        <v>127.17</v>
      </c>
      <c r="T198" s="32" t="s">
        <v>52</v>
      </c>
      <c r="U198" s="30">
        <v>3</v>
      </c>
      <c r="V198" s="50" t="s">
        <v>92</v>
      </c>
    </row>
    <row r="199" ht="19" customHeight="1" spans="1:22">
      <c r="A199" s="31">
        <v>191</v>
      </c>
      <c r="B199" s="30" t="s">
        <v>576</v>
      </c>
      <c r="C199" s="30" t="s">
        <v>577</v>
      </c>
      <c r="D199" s="30"/>
      <c r="E199" s="30"/>
      <c r="F199" s="30"/>
      <c r="G199" s="30"/>
      <c r="H199" s="30"/>
      <c r="I199" s="30"/>
      <c r="J199" s="41"/>
      <c r="K199" s="30"/>
      <c r="L199" s="30"/>
      <c r="M199" s="41">
        <v>0</v>
      </c>
      <c r="N199" s="41">
        <v>0.814</v>
      </c>
      <c r="O199" s="32">
        <f t="shared" si="7"/>
        <v>0.814</v>
      </c>
      <c r="P199" s="32"/>
      <c r="Q199" s="53"/>
      <c r="R199" s="32" t="s">
        <v>51</v>
      </c>
      <c r="S199" s="53">
        <f t="shared" si="8"/>
        <v>109.89</v>
      </c>
      <c r="T199" s="32" t="s">
        <v>52</v>
      </c>
      <c r="U199" s="30">
        <v>3</v>
      </c>
      <c r="V199" s="50" t="s">
        <v>92</v>
      </c>
    </row>
    <row r="200" ht="19" customHeight="1" spans="1:22">
      <c r="A200" s="29">
        <v>192</v>
      </c>
      <c r="B200" s="30" t="s">
        <v>578</v>
      </c>
      <c r="C200" s="30" t="s">
        <v>579</v>
      </c>
      <c r="D200" s="30"/>
      <c r="E200" s="30"/>
      <c r="F200" s="30"/>
      <c r="G200" s="30"/>
      <c r="H200" s="30"/>
      <c r="I200" s="30"/>
      <c r="J200" s="41"/>
      <c r="K200" s="30"/>
      <c r="L200" s="30"/>
      <c r="M200" s="41">
        <v>0</v>
      </c>
      <c r="N200" s="41">
        <v>0.415</v>
      </c>
      <c r="O200" s="32">
        <f t="shared" si="7"/>
        <v>0.415</v>
      </c>
      <c r="P200" s="32"/>
      <c r="Q200" s="53"/>
      <c r="R200" s="32" t="s">
        <v>51</v>
      </c>
      <c r="S200" s="53">
        <f t="shared" si="8"/>
        <v>56.025</v>
      </c>
      <c r="T200" s="32" t="s">
        <v>52</v>
      </c>
      <c r="U200" s="30">
        <v>3</v>
      </c>
      <c r="V200" s="50" t="s">
        <v>65</v>
      </c>
    </row>
    <row r="201" ht="19" customHeight="1" spans="1:22">
      <c r="A201" s="31">
        <v>193</v>
      </c>
      <c r="B201" s="30" t="s">
        <v>580</v>
      </c>
      <c r="C201" s="30" t="s">
        <v>581</v>
      </c>
      <c r="D201" s="30"/>
      <c r="E201" s="30"/>
      <c r="F201" s="30"/>
      <c r="G201" s="30"/>
      <c r="H201" s="30"/>
      <c r="I201" s="30"/>
      <c r="J201" s="41"/>
      <c r="K201" s="30"/>
      <c r="L201" s="30"/>
      <c r="M201" s="41">
        <v>0</v>
      </c>
      <c r="N201" s="41">
        <v>0.383</v>
      </c>
      <c r="O201" s="32">
        <f t="shared" si="7"/>
        <v>0.383</v>
      </c>
      <c r="P201" s="32"/>
      <c r="Q201" s="53"/>
      <c r="R201" s="32" t="s">
        <v>51</v>
      </c>
      <c r="S201" s="53">
        <f t="shared" si="8"/>
        <v>51.705</v>
      </c>
      <c r="T201" s="32" t="s">
        <v>52</v>
      </c>
      <c r="U201" s="30">
        <v>3</v>
      </c>
      <c r="V201" s="50" t="s">
        <v>65</v>
      </c>
    </row>
    <row r="202" ht="19" customHeight="1" spans="1:22">
      <c r="A202" s="29">
        <v>194</v>
      </c>
      <c r="B202" s="30" t="s">
        <v>582</v>
      </c>
      <c r="C202" s="30" t="s">
        <v>583</v>
      </c>
      <c r="D202" s="30"/>
      <c r="E202" s="30"/>
      <c r="F202" s="30"/>
      <c r="G202" s="30"/>
      <c r="H202" s="30"/>
      <c r="I202" s="30"/>
      <c r="J202" s="41"/>
      <c r="K202" s="30"/>
      <c r="L202" s="30"/>
      <c r="M202" s="41">
        <v>0</v>
      </c>
      <c r="N202" s="41">
        <v>0.5</v>
      </c>
      <c r="O202" s="32">
        <f t="shared" si="7"/>
        <v>0.5</v>
      </c>
      <c r="P202" s="32"/>
      <c r="Q202" s="53"/>
      <c r="R202" s="32" t="s">
        <v>51</v>
      </c>
      <c r="S202" s="53">
        <f t="shared" si="8"/>
        <v>67.5</v>
      </c>
      <c r="T202" s="32" t="s">
        <v>52</v>
      </c>
      <c r="U202" s="30">
        <v>3</v>
      </c>
      <c r="V202" s="50" t="s">
        <v>92</v>
      </c>
    </row>
    <row r="203" ht="19" customHeight="1" spans="1:22">
      <c r="A203" s="31">
        <v>195</v>
      </c>
      <c r="B203" s="30" t="s">
        <v>584</v>
      </c>
      <c r="C203" s="30" t="s">
        <v>585</v>
      </c>
      <c r="D203" s="30"/>
      <c r="E203" s="30"/>
      <c r="F203" s="30"/>
      <c r="G203" s="30"/>
      <c r="H203" s="30"/>
      <c r="I203" s="30"/>
      <c r="J203" s="41"/>
      <c r="K203" s="30"/>
      <c r="L203" s="30"/>
      <c r="M203" s="41">
        <v>0</v>
      </c>
      <c r="N203" s="41">
        <v>0.536</v>
      </c>
      <c r="O203" s="32">
        <f t="shared" si="7"/>
        <v>0.536</v>
      </c>
      <c r="P203" s="32"/>
      <c r="Q203" s="53"/>
      <c r="R203" s="32" t="s">
        <v>51</v>
      </c>
      <c r="S203" s="53">
        <f t="shared" si="8"/>
        <v>72.36</v>
      </c>
      <c r="T203" s="32" t="s">
        <v>52</v>
      </c>
      <c r="U203" s="30">
        <v>3</v>
      </c>
      <c r="V203" s="50" t="s">
        <v>65</v>
      </c>
    </row>
    <row r="204" ht="19" customHeight="1" spans="1:22">
      <c r="A204" s="29">
        <v>196</v>
      </c>
      <c r="B204" s="30" t="s">
        <v>586</v>
      </c>
      <c r="C204" s="30" t="s">
        <v>587</v>
      </c>
      <c r="D204" s="30"/>
      <c r="E204" s="30"/>
      <c r="F204" s="30"/>
      <c r="G204" s="30"/>
      <c r="H204" s="30"/>
      <c r="I204" s="30"/>
      <c r="J204" s="41"/>
      <c r="K204" s="30"/>
      <c r="L204" s="30"/>
      <c r="M204" s="41">
        <v>0</v>
      </c>
      <c r="N204" s="41">
        <v>0.33</v>
      </c>
      <c r="O204" s="32">
        <f t="shared" si="7"/>
        <v>0.33</v>
      </c>
      <c r="P204" s="32"/>
      <c r="Q204" s="53"/>
      <c r="R204" s="32" t="s">
        <v>51</v>
      </c>
      <c r="S204" s="53">
        <f t="shared" si="8"/>
        <v>44.55</v>
      </c>
      <c r="T204" s="32" t="s">
        <v>52</v>
      </c>
      <c r="U204" s="30">
        <v>3</v>
      </c>
      <c r="V204" s="50" t="s">
        <v>65</v>
      </c>
    </row>
    <row r="205" ht="19" customHeight="1" spans="1:22">
      <c r="A205" s="31">
        <v>197</v>
      </c>
      <c r="B205" s="30" t="s">
        <v>588</v>
      </c>
      <c r="C205" s="30" t="s">
        <v>589</v>
      </c>
      <c r="D205" s="30"/>
      <c r="E205" s="30"/>
      <c r="F205" s="30"/>
      <c r="G205" s="30"/>
      <c r="H205" s="30"/>
      <c r="I205" s="30"/>
      <c r="J205" s="41"/>
      <c r="K205" s="30"/>
      <c r="L205" s="30"/>
      <c r="M205" s="41">
        <v>0</v>
      </c>
      <c r="N205" s="41">
        <v>0.389</v>
      </c>
      <c r="O205" s="32">
        <f t="shared" si="7"/>
        <v>0.389</v>
      </c>
      <c r="P205" s="32"/>
      <c r="Q205" s="53"/>
      <c r="R205" s="32" t="s">
        <v>51</v>
      </c>
      <c r="S205" s="53">
        <f t="shared" si="8"/>
        <v>52.515</v>
      </c>
      <c r="T205" s="32" t="s">
        <v>52</v>
      </c>
      <c r="U205" s="30">
        <v>3</v>
      </c>
      <c r="V205" s="50" t="s">
        <v>65</v>
      </c>
    </row>
    <row r="206" ht="19" customHeight="1" spans="1:22">
      <c r="A206" s="29">
        <v>198</v>
      </c>
      <c r="B206" s="30" t="s">
        <v>590</v>
      </c>
      <c r="C206" s="30" t="s">
        <v>591</v>
      </c>
      <c r="D206" s="30"/>
      <c r="E206" s="30"/>
      <c r="F206" s="30"/>
      <c r="G206" s="30"/>
      <c r="H206" s="30"/>
      <c r="I206" s="30"/>
      <c r="J206" s="41"/>
      <c r="K206" s="30"/>
      <c r="L206" s="30"/>
      <c r="M206" s="41">
        <v>0</v>
      </c>
      <c r="N206" s="41">
        <v>0.602</v>
      </c>
      <c r="O206" s="32">
        <f t="shared" si="7"/>
        <v>0.602</v>
      </c>
      <c r="P206" s="32"/>
      <c r="Q206" s="53"/>
      <c r="R206" s="32" t="s">
        <v>51</v>
      </c>
      <c r="S206" s="53">
        <f t="shared" si="8"/>
        <v>81.27</v>
      </c>
      <c r="T206" s="32" t="s">
        <v>52</v>
      </c>
      <c r="U206" s="30">
        <v>3</v>
      </c>
      <c r="V206" s="50" t="s">
        <v>92</v>
      </c>
    </row>
    <row r="207" ht="19" customHeight="1" spans="1:22">
      <c r="A207" s="31">
        <v>199</v>
      </c>
      <c r="B207" s="30" t="s">
        <v>592</v>
      </c>
      <c r="C207" s="30" t="s">
        <v>593</v>
      </c>
      <c r="D207" s="30"/>
      <c r="E207" s="30"/>
      <c r="F207" s="30"/>
      <c r="G207" s="30"/>
      <c r="H207" s="30"/>
      <c r="I207" s="30"/>
      <c r="J207" s="41"/>
      <c r="K207" s="30"/>
      <c r="L207" s="30"/>
      <c r="M207" s="41">
        <v>0</v>
      </c>
      <c r="N207" s="41">
        <v>0.443</v>
      </c>
      <c r="O207" s="32">
        <f t="shared" si="7"/>
        <v>0.443</v>
      </c>
      <c r="P207" s="32"/>
      <c r="Q207" s="53"/>
      <c r="R207" s="32" t="s">
        <v>51</v>
      </c>
      <c r="S207" s="53">
        <f t="shared" si="8"/>
        <v>59.805</v>
      </c>
      <c r="T207" s="32" t="s">
        <v>52</v>
      </c>
      <c r="U207" s="30">
        <v>3</v>
      </c>
      <c r="V207" s="50" t="s">
        <v>65</v>
      </c>
    </row>
    <row r="208" ht="19" customHeight="1" spans="1:22">
      <c r="A208" s="29">
        <v>200</v>
      </c>
      <c r="B208" s="30" t="s">
        <v>594</v>
      </c>
      <c r="C208" s="30" t="s">
        <v>595</v>
      </c>
      <c r="D208" s="30"/>
      <c r="E208" s="30"/>
      <c r="F208" s="30"/>
      <c r="G208" s="30"/>
      <c r="H208" s="30"/>
      <c r="I208" s="30"/>
      <c r="J208" s="41"/>
      <c r="K208" s="30"/>
      <c r="L208" s="30"/>
      <c r="M208" s="41">
        <v>0</v>
      </c>
      <c r="N208" s="41">
        <v>0.636</v>
      </c>
      <c r="O208" s="32">
        <f t="shared" si="7"/>
        <v>0.636</v>
      </c>
      <c r="P208" s="32"/>
      <c r="Q208" s="53"/>
      <c r="R208" s="32" t="s">
        <v>51</v>
      </c>
      <c r="S208" s="53">
        <f t="shared" si="8"/>
        <v>85.86</v>
      </c>
      <c r="T208" s="32" t="s">
        <v>52</v>
      </c>
      <c r="U208" s="30">
        <v>3</v>
      </c>
      <c r="V208" s="50" t="s">
        <v>92</v>
      </c>
    </row>
    <row r="209" ht="19" customHeight="1" spans="1:22">
      <c r="A209" s="31">
        <v>201</v>
      </c>
      <c r="B209" s="30" t="s">
        <v>596</v>
      </c>
      <c r="C209" s="30" t="s">
        <v>597</v>
      </c>
      <c r="D209" s="30"/>
      <c r="E209" s="30"/>
      <c r="F209" s="30"/>
      <c r="G209" s="30"/>
      <c r="H209" s="30"/>
      <c r="I209" s="30"/>
      <c r="J209" s="41"/>
      <c r="K209" s="30"/>
      <c r="L209" s="30"/>
      <c r="M209" s="41">
        <v>0</v>
      </c>
      <c r="N209" s="41">
        <v>0.543</v>
      </c>
      <c r="O209" s="32">
        <f t="shared" si="7"/>
        <v>0.543</v>
      </c>
      <c r="P209" s="32"/>
      <c r="Q209" s="53"/>
      <c r="R209" s="32" t="s">
        <v>51</v>
      </c>
      <c r="S209" s="53">
        <f t="shared" si="8"/>
        <v>73.305</v>
      </c>
      <c r="T209" s="32" t="s">
        <v>52</v>
      </c>
      <c r="U209" s="30">
        <v>3</v>
      </c>
      <c r="V209" s="50" t="s">
        <v>65</v>
      </c>
    </row>
    <row r="210" ht="19" customHeight="1" spans="1:22">
      <c r="A210" s="29">
        <v>202</v>
      </c>
      <c r="B210" s="30" t="s">
        <v>598</v>
      </c>
      <c r="C210" s="30" t="s">
        <v>599</v>
      </c>
      <c r="D210" s="30"/>
      <c r="E210" s="30"/>
      <c r="F210" s="30"/>
      <c r="G210" s="30"/>
      <c r="H210" s="30"/>
      <c r="I210" s="30"/>
      <c r="J210" s="41"/>
      <c r="K210" s="30"/>
      <c r="L210" s="30"/>
      <c r="M210" s="41">
        <v>0</v>
      </c>
      <c r="N210" s="41">
        <v>0.753</v>
      </c>
      <c r="O210" s="32">
        <f t="shared" si="7"/>
        <v>0.753</v>
      </c>
      <c r="P210" s="32"/>
      <c r="Q210" s="53"/>
      <c r="R210" s="32" t="s">
        <v>51</v>
      </c>
      <c r="S210" s="53">
        <f t="shared" si="8"/>
        <v>101.655</v>
      </c>
      <c r="T210" s="32" t="s">
        <v>52</v>
      </c>
      <c r="U210" s="30">
        <v>3</v>
      </c>
      <c r="V210" s="50" t="s">
        <v>65</v>
      </c>
    </row>
    <row r="211" ht="19" customHeight="1" spans="1:22">
      <c r="A211" s="31">
        <v>203</v>
      </c>
      <c r="B211" s="30" t="s">
        <v>600</v>
      </c>
      <c r="C211" s="30" t="s">
        <v>601</v>
      </c>
      <c r="D211" s="30"/>
      <c r="E211" s="30"/>
      <c r="F211" s="30"/>
      <c r="G211" s="30"/>
      <c r="H211" s="30"/>
      <c r="I211" s="30"/>
      <c r="J211" s="41"/>
      <c r="K211" s="30"/>
      <c r="L211" s="30"/>
      <c r="M211" s="41">
        <v>0</v>
      </c>
      <c r="N211" s="41">
        <v>0.883</v>
      </c>
      <c r="O211" s="32">
        <f t="shared" si="7"/>
        <v>0.883</v>
      </c>
      <c r="P211" s="32"/>
      <c r="Q211" s="53"/>
      <c r="R211" s="32" t="s">
        <v>51</v>
      </c>
      <c r="S211" s="53">
        <f t="shared" si="8"/>
        <v>119.205</v>
      </c>
      <c r="T211" s="32" t="s">
        <v>52</v>
      </c>
      <c r="U211" s="30">
        <v>34</v>
      </c>
      <c r="V211" s="50" t="s">
        <v>92</v>
      </c>
    </row>
    <row r="212" ht="19" customHeight="1" spans="1:22">
      <c r="A212" s="29">
        <v>204</v>
      </c>
      <c r="B212" s="30" t="s">
        <v>602</v>
      </c>
      <c r="C212" s="30" t="s">
        <v>603</v>
      </c>
      <c r="D212" s="30"/>
      <c r="E212" s="30"/>
      <c r="F212" s="30"/>
      <c r="G212" s="30"/>
      <c r="H212" s="30"/>
      <c r="I212" s="30"/>
      <c r="J212" s="41"/>
      <c r="K212" s="30"/>
      <c r="L212" s="30"/>
      <c r="M212" s="41">
        <v>0</v>
      </c>
      <c r="N212" s="41">
        <v>1.165</v>
      </c>
      <c r="O212" s="32">
        <f t="shared" si="7"/>
        <v>1.165</v>
      </c>
      <c r="P212" s="32"/>
      <c r="Q212" s="53"/>
      <c r="R212" s="32" t="s">
        <v>51</v>
      </c>
      <c r="S212" s="53">
        <f t="shared" si="8"/>
        <v>157.275</v>
      </c>
      <c r="T212" s="32" t="s">
        <v>52</v>
      </c>
      <c r="U212" s="30">
        <v>34</v>
      </c>
      <c r="V212" s="50" t="s">
        <v>92</v>
      </c>
    </row>
    <row r="213" ht="19" customHeight="1" spans="1:22">
      <c r="A213" s="31">
        <v>205</v>
      </c>
      <c r="B213" s="30" t="s">
        <v>604</v>
      </c>
      <c r="C213" s="30" t="s">
        <v>605</v>
      </c>
      <c r="D213" s="30"/>
      <c r="E213" s="30"/>
      <c r="F213" s="30"/>
      <c r="G213" s="30"/>
      <c r="H213" s="30"/>
      <c r="I213" s="30"/>
      <c r="J213" s="41"/>
      <c r="K213" s="30"/>
      <c r="L213" s="30"/>
      <c r="M213" s="41">
        <v>0</v>
      </c>
      <c r="N213" s="41">
        <v>0.35</v>
      </c>
      <c r="O213" s="32">
        <f t="shared" si="7"/>
        <v>0.35</v>
      </c>
      <c r="P213" s="32"/>
      <c r="Q213" s="53"/>
      <c r="R213" s="32" t="s">
        <v>51</v>
      </c>
      <c r="S213" s="53">
        <f t="shared" si="8"/>
        <v>47.25</v>
      </c>
      <c r="T213" s="32" t="s">
        <v>52</v>
      </c>
      <c r="U213" s="30">
        <v>34</v>
      </c>
      <c r="V213" s="50" t="s">
        <v>92</v>
      </c>
    </row>
    <row r="214" ht="19" customHeight="1" spans="1:22">
      <c r="A214" s="29">
        <v>206</v>
      </c>
      <c r="B214" s="30" t="s">
        <v>606</v>
      </c>
      <c r="C214" s="30" t="s">
        <v>607</v>
      </c>
      <c r="D214" s="30"/>
      <c r="E214" s="30"/>
      <c r="F214" s="30"/>
      <c r="G214" s="30"/>
      <c r="H214" s="30"/>
      <c r="I214" s="30"/>
      <c r="J214" s="41"/>
      <c r="K214" s="30"/>
      <c r="L214" s="30"/>
      <c r="M214" s="41">
        <v>0</v>
      </c>
      <c r="N214" s="41">
        <v>0.952</v>
      </c>
      <c r="O214" s="32">
        <f t="shared" si="7"/>
        <v>0.952</v>
      </c>
      <c r="P214" s="32"/>
      <c r="Q214" s="53"/>
      <c r="R214" s="32" t="s">
        <v>51</v>
      </c>
      <c r="S214" s="53">
        <f t="shared" si="8"/>
        <v>128.52</v>
      </c>
      <c r="T214" s="32" t="s">
        <v>52</v>
      </c>
      <c r="U214" s="30">
        <v>34</v>
      </c>
      <c r="V214" s="50" t="s">
        <v>92</v>
      </c>
    </row>
    <row r="215" ht="19" customHeight="1" spans="1:22">
      <c r="A215" s="31">
        <v>207</v>
      </c>
      <c r="B215" s="30" t="s">
        <v>608</v>
      </c>
      <c r="C215" s="30" t="s">
        <v>609</v>
      </c>
      <c r="D215" s="30"/>
      <c r="E215" s="30"/>
      <c r="F215" s="30"/>
      <c r="G215" s="30"/>
      <c r="H215" s="30"/>
      <c r="I215" s="30"/>
      <c r="J215" s="41"/>
      <c r="K215" s="30"/>
      <c r="L215" s="30"/>
      <c r="M215" s="41">
        <v>0</v>
      </c>
      <c r="N215" s="41">
        <v>1.962</v>
      </c>
      <c r="O215" s="32">
        <f t="shared" si="7"/>
        <v>1.962</v>
      </c>
      <c r="P215" s="32"/>
      <c r="Q215" s="53"/>
      <c r="R215" s="32" t="s">
        <v>51</v>
      </c>
      <c r="S215" s="53">
        <f t="shared" si="8"/>
        <v>264.87</v>
      </c>
      <c r="T215" s="32" t="s">
        <v>52</v>
      </c>
      <c r="U215" s="30">
        <v>34</v>
      </c>
      <c r="V215" s="50" t="s">
        <v>92</v>
      </c>
    </row>
    <row r="216" ht="19" customHeight="1" spans="1:22">
      <c r="A216" s="29">
        <v>208</v>
      </c>
      <c r="B216" s="30" t="s">
        <v>610</v>
      </c>
      <c r="C216" s="30" t="s">
        <v>611</v>
      </c>
      <c r="D216" s="30"/>
      <c r="E216" s="30"/>
      <c r="F216" s="30"/>
      <c r="G216" s="30"/>
      <c r="H216" s="30"/>
      <c r="I216" s="30"/>
      <c r="J216" s="41"/>
      <c r="K216" s="30"/>
      <c r="L216" s="30"/>
      <c r="M216" s="41">
        <v>0</v>
      </c>
      <c r="N216" s="41">
        <v>0.408</v>
      </c>
      <c r="O216" s="32">
        <f t="shared" si="7"/>
        <v>0.408</v>
      </c>
      <c r="P216" s="32"/>
      <c r="Q216" s="53"/>
      <c r="R216" s="32" t="s">
        <v>51</v>
      </c>
      <c r="S216" s="53">
        <f t="shared" si="8"/>
        <v>55.08</v>
      </c>
      <c r="T216" s="32" t="s">
        <v>52</v>
      </c>
      <c r="U216" s="30">
        <v>34</v>
      </c>
      <c r="V216" s="50" t="s">
        <v>520</v>
      </c>
    </row>
    <row r="217" ht="19" customHeight="1" spans="1:22">
      <c r="A217" s="31">
        <v>209</v>
      </c>
      <c r="B217" s="30" t="s">
        <v>612</v>
      </c>
      <c r="C217" s="30" t="s">
        <v>613</v>
      </c>
      <c r="D217" s="30"/>
      <c r="E217" s="30"/>
      <c r="F217" s="30"/>
      <c r="G217" s="30"/>
      <c r="H217" s="30"/>
      <c r="I217" s="30"/>
      <c r="J217" s="41"/>
      <c r="K217" s="30"/>
      <c r="L217" s="30"/>
      <c r="M217" s="41">
        <v>0</v>
      </c>
      <c r="N217" s="41">
        <v>0.57</v>
      </c>
      <c r="O217" s="32">
        <f t="shared" si="7"/>
        <v>0.57</v>
      </c>
      <c r="P217" s="32"/>
      <c r="Q217" s="53"/>
      <c r="R217" s="32" t="s">
        <v>51</v>
      </c>
      <c r="S217" s="53">
        <f t="shared" si="8"/>
        <v>76.95</v>
      </c>
      <c r="T217" s="32" t="s">
        <v>52</v>
      </c>
      <c r="U217" s="30">
        <v>34</v>
      </c>
      <c r="V217" s="50" t="s">
        <v>65</v>
      </c>
    </row>
    <row r="218" ht="19" customHeight="1" spans="1:22">
      <c r="A218" s="29">
        <v>210</v>
      </c>
      <c r="B218" s="30" t="s">
        <v>614</v>
      </c>
      <c r="C218" s="30" t="s">
        <v>615</v>
      </c>
      <c r="D218" s="30"/>
      <c r="E218" s="30"/>
      <c r="F218" s="30"/>
      <c r="G218" s="30"/>
      <c r="H218" s="30"/>
      <c r="I218" s="30"/>
      <c r="J218" s="41"/>
      <c r="K218" s="30"/>
      <c r="L218" s="30"/>
      <c r="M218" s="41">
        <v>0</v>
      </c>
      <c r="N218" s="41">
        <v>0.763</v>
      </c>
      <c r="O218" s="32">
        <f t="shared" si="7"/>
        <v>0.763</v>
      </c>
      <c r="P218" s="32"/>
      <c r="Q218" s="53"/>
      <c r="R218" s="32" t="s">
        <v>51</v>
      </c>
      <c r="S218" s="53">
        <f t="shared" si="8"/>
        <v>103.005</v>
      </c>
      <c r="T218" s="32" t="s">
        <v>52</v>
      </c>
      <c r="U218" s="30">
        <v>34</v>
      </c>
      <c r="V218" s="50" t="s">
        <v>65</v>
      </c>
    </row>
    <row r="219" ht="19" customHeight="1" spans="1:22">
      <c r="A219" s="31">
        <v>211</v>
      </c>
      <c r="B219" s="30" t="s">
        <v>616</v>
      </c>
      <c r="C219" s="30" t="s">
        <v>617</v>
      </c>
      <c r="D219" s="30"/>
      <c r="E219" s="30"/>
      <c r="F219" s="30"/>
      <c r="G219" s="30"/>
      <c r="H219" s="30"/>
      <c r="I219" s="30"/>
      <c r="J219" s="41"/>
      <c r="K219" s="30"/>
      <c r="L219" s="30"/>
      <c r="M219" s="41">
        <v>0</v>
      </c>
      <c r="N219" s="41">
        <v>0.563</v>
      </c>
      <c r="O219" s="32">
        <f t="shared" si="7"/>
        <v>0.563</v>
      </c>
      <c r="P219" s="32"/>
      <c r="Q219" s="53"/>
      <c r="R219" s="32" t="s">
        <v>51</v>
      </c>
      <c r="S219" s="53">
        <f t="shared" si="8"/>
        <v>76.005</v>
      </c>
      <c r="T219" s="32" t="s">
        <v>52</v>
      </c>
      <c r="U219" s="30">
        <v>34</v>
      </c>
      <c r="V219" s="50" t="s">
        <v>65</v>
      </c>
    </row>
    <row r="220" ht="19" customHeight="1" spans="1:22">
      <c r="A220" s="29">
        <v>212</v>
      </c>
      <c r="B220" s="30" t="s">
        <v>618</v>
      </c>
      <c r="C220" s="30" t="s">
        <v>619</v>
      </c>
      <c r="D220" s="30"/>
      <c r="E220" s="30"/>
      <c r="F220" s="30"/>
      <c r="G220" s="30"/>
      <c r="H220" s="30"/>
      <c r="I220" s="30"/>
      <c r="J220" s="41"/>
      <c r="K220" s="30"/>
      <c r="L220" s="30"/>
      <c r="M220" s="41">
        <v>0</v>
      </c>
      <c r="N220" s="41">
        <v>1.15</v>
      </c>
      <c r="O220" s="32">
        <f t="shared" si="7"/>
        <v>1.15</v>
      </c>
      <c r="P220" s="32"/>
      <c r="Q220" s="53"/>
      <c r="R220" s="32" t="s">
        <v>51</v>
      </c>
      <c r="S220" s="53">
        <f t="shared" si="8"/>
        <v>155.25</v>
      </c>
      <c r="T220" s="32" t="s">
        <v>52</v>
      </c>
      <c r="U220" s="30">
        <v>34</v>
      </c>
      <c r="V220" s="50" t="s">
        <v>65</v>
      </c>
    </row>
    <row r="221" ht="19" customHeight="1" spans="1:22">
      <c r="A221" s="31">
        <v>213</v>
      </c>
      <c r="B221" s="30" t="s">
        <v>620</v>
      </c>
      <c r="C221" s="30" t="s">
        <v>621</v>
      </c>
      <c r="D221" s="30"/>
      <c r="E221" s="30"/>
      <c r="F221" s="30"/>
      <c r="G221" s="30"/>
      <c r="H221" s="30"/>
      <c r="I221" s="30"/>
      <c r="J221" s="41"/>
      <c r="K221" s="30"/>
      <c r="L221" s="30"/>
      <c r="M221" s="41">
        <v>0</v>
      </c>
      <c r="N221" s="41">
        <v>0.311</v>
      </c>
      <c r="O221" s="32">
        <f t="shared" si="7"/>
        <v>0.311</v>
      </c>
      <c r="P221" s="32"/>
      <c r="Q221" s="53"/>
      <c r="R221" s="32" t="s">
        <v>51</v>
      </c>
      <c r="S221" s="53">
        <f t="shared" si="8"/>
        <v>41.985</v>
      </c>
      <c r="T221" s="32" t="s">
        <v>52</v>
      </c>
      <c r="U221" s="30">
        <v>34</v>
      </c>
      <c r="V221" s="50" t="s">
        <v>92</v>
      </c>
    </row>
    <row r="222" ht="19" customHeight="1" spans="1:22">
      <c r="A222" s="29">
        <v>214</v>
      </c>
      <c r="B222" s="30" t="s">
        <v>622</v>
      </c>
      <c r="C222" s="30" t="s">
        <v>623</v>
      </c>
      <c r="D222" s="30"/>
      <c r="E222" s="30"/>
      <c r="F222" s="30"/>
      <c r="G222" s="30"/>
      <c r="H222" s="30"/>
      <c r="I222" s="30"/>
      <c r="J222" s="41"/>
      <c r="K222" s="30"/>
      <c r="L222" s="30"/>
      <c r="M222" s="41">
        <v>0</v>
      </c>
      <c r="N222" s="41">
        <v>0.389</v>
      </c>
      <c r="O222" s="32">
        <f t="shared" si="7"/>
        <v>0.389</v>
      </c>
      <c r="P222" s="32"/>
      <c r="Q222" s="53"/>
      <c r="R222" s="32" t="s">
        <v>51</v>
      </c>
      <c r="S222" s="53">
        <f t="shared" si="8"/>
        <v>52.515</v>
      </c>
      <c r="T222" s="32" t="s">
        <v>52</v>
      </c>
      <c r="U222" s="30">
        <v>34</v>
      </c>
      <c r="V222" s="50" t="s">
        <v>92</v>
      </c>
    </row>
    <row r="223" ht="19" customHeight="1" spans="1:22">
      <c r="A223" s="31">
        <v>215</v>
      </c>
      <c r="B223" s="30" t="s">
        <v>624</v>
      </c>
      <c r="C223" s="30" t="s">
        <v>625</v>
      </c>
      <c r="D223" s="30"/>
      <c r="E223" s="30"/>
      <c r="F223" s="30"/>
      <c r="G223" s="30"/>
      <c r="H223" s="30"/>
      <c r="I223" s="30"/>
      <c r="J223" s="41"/>
      <c r="K223" s="30"/>
      <c r="L223" s="30"/>
      <c r="M223" s="41">
        <v>0</v>
      </c>
      <c r="N223" s="41">
        <v>1.32</v>
      </c>
      <c r="O223" s="32">
        <f t="shared" si="7"/>
        <v>1.32</v>
      </c>
      <c r="P223" s="32"/>
      <c r="Q223" s="53"/>
      <c r="R223" s="32" t="s">
        <v>51</v>
      </c>
      <c r="S223" s="53">
        <f t="shared" si="8"/>
        <v>178.2</v>
      </c>
      <c r="T223" s="32" t="s">
        <v>52</v>
      </c>
      <c r="U223" s="30">
        <v>34</v>
      </c>
      <c r="V223" s="50" t="s">
        <v>92</v>
      </c>
    </row>
    <row r="224" ht="19" customHeight="1" spans="1:22">
      <c r="A224" s="29">
        <v>216</v>
      </c>
      <c r="B224" s="30" t="s">
        <v>626</v>
      </c>
      <c r="C224" s="30" t="s">
        <v>627</v>
      </c>
      <c r="D224" s="30"/>
      <c r="E224" s="30"/>
      <c r="F224" s="30"/>
      <c r="G224" s="30"/>
      <c r="H224" s="30"/>
      <c r="I224" s="30"/>
      <c r="J224" s="41"/>
      <c r="K224" s="30"/>
      <c r="L224" s="30"/>
      <c r="M224" s="41">
        <v>0</v>
      </c>
      <c r="N224" s="41">
        <v>1.2</v>
      </c>
      <c r="O224" s="32">
        <f t="shared" si="7"/>
        <v>1.2</v>
      </c>
      <c r="P224" s="32"/>
      <c r="Q224" s="53"/>
      <c r="R224" s="32" t="s">
        <v>51</v>
      </c>
      <c r="S224" s="53">
        <f t="shared" si="8"/>
        <v>162</v>
      </c>
      <c r="T224" s="32" t="s">
        <v>52</v>
      </c>
      <c r="U224" s="30">
        <v>34</v>
      </c>
      <c r="V224" s="50" t="s">
        <v>520</v>
      </c>
    </row>
    <row r="225" ht="19" customHeight="1" spans="1:22">
      <c r="A225" s="31">
        <v>217</v>
      </c>
      <c r="B225" s="30" t="s">
        <v>628</v>
      </c>
      <c r="C225" s="30" t="s">
        <v>629</v>
      </c>
      <c r="D225" s="30"/>
      <c r="E225" s="30"/>
      <c r="F225" s="30"/>
      <c r="G225" s="30"/>
      <c r="H225" s="30"/>
      <c r="I225" s="30"/>
      <c r="J225" s="41"/>
      <c r="K225" s="30"/>
      <c r="L225" s="30"/>
      <c r="M225" s="41">
        <v>0</v>
      </c>
      <c r="N225" s="41">
        <v>1.451</v>
      </c>
      <c r="O225" s="32">
        <f t="shared" si="7"/>
        <v>1.451</v>
      </c>
      <c r="P225" s="32"/>
      <c r="Q225" s="53"/>
      <c r="R225" s="32" t="s">
        <v>51</v>
      </c>
      <c r="S225" s="53">
        <f t="shared" si="8"/>
        <v>195.885</v>
      </c>
      <c r="T225" s="32" t="s">
        <v>52</v>
      </c>
      <c r="U225" s="30">
        <v>34</v>
      </c>
      <c r="V225" s="50" t="s">
        <v>65</v>
      </c>
    </row>
    <row r="226" ht="19" customHeight="1" spans="1:22">
      <c r="A226" s="29">
        <v>218</v>
      </c>
      <c r="B226" s="30" t="s">
        <v>630</v>
      </c>
      <c r="C226" s="30" t="s">
        <v>631</v>
      </c>
      <c r="D226" s="30"/>
      <c r="E226" s="30"/>
      <c r="F226" s="30"/>
      <c r="G226" s="30"/>
      <c r="H226" s="30"/>
      <c r="I226" s="30"/>
      <c r="J226" s="41"/>
      <c r="K226" s="30"/>
      <c r="L226" s="30"/>
      <c r="M226" s="41">
        <v>0</v>
      </c>
      <c r="N226" s="41">
        <v>1.084</v>
      </c>
      <c r="O226" s="32">
        <f t="shared" si="7"/>
        <v>1.084</v>
      </c>
      <c r="P226" s="32"/>
      <c r="Q226" s="53"/>
      <c r="R226" s="32" t="s">
        <v>51</v>
      </c>
      <c r="S226" s="53">
        <f t="shared" si="8"/>
        <v>146.34</v>
      </c>
      <c r="T226" s="32" t="s">
        <v>52</v>
      </c>
      <c r="U226" s="30">
        <v>34</v>
      </c>
      <c r="V226" s="50" t="s">
        <v>65</v>
      </c>
    </row>
    <row r="227" ht="19" customHeight="1" spans="1:22">
      <c r="A227" s="31">
        <v>219</v>
      </c>
      <c r="B227" s="30" t="s">
        <v>632</v>
      </c>
      <c r="C227" s="30" t="s">
        <v>633</v>
      </c>
      <c r="D227" s="30"/>
      <c r="E227" s="30"/>
      <c r="F227" s="30"/>
      <c r="G227" s="30"/>
      <c r="H227" s="30"/>
      <c r="I227" s="30"/>
      <c r="J227" s="41"/>
      <c r="K227" s="30"/>
      <c r="L227" s="30"/>
      <c r="M227" s="41">
        <v>0</v>
      </c>
      <c r="N227" s="41">
        <v>1.676</v>
      </c>
      <c r="O227" s="32">
        <f t="shared" si="7"/>
        <v>1.676</v>
      </c>
      <c r="P227" s="32"/>
      <c r="Q227" s="53"/>
      <c r="R227" s="32" t="s">
        <v>51</v>
      </c>
      <c r="S227" s="53">
        <f t="shared" si="8"/>
        <v>226.26</v>
      </c>
      <c r="T227" s="32" t="s">
        <v>52</v>
      </c>
      <c r="U227" s="30">
        <v>34</v>
      </c>
      <c r="V227" s="50" t="s">
        <v>92</v>
      </c>
    </row>
    <row r="228" ht="19" customHeight="1" spans="1:22">
      <c r="A228" s="29">
        <v>220</v>
      </c>
      <c r="B228" s="30" t="s">
        <v>634</v>
      </c>
      <c r="C228" s="30" t="s">
        <v>635</v>
      </c>
      <c r="D228" s="30"/>
      <c r="E228" s="30"/>
      <c r="F228" s="30"/>
      <c r="G228" s="30"/>
      <c r="H228" s="30"/>
      <c r="I228" s="30"/>
      <c r="J228" s="41"/>
      <c r="K228" s="30"/>
      <c r="L228" s="30"/>
      <c r="M228" s="41">
        <v>0</v>
      </c>
      <c r="N228" s="41">
        <v>0.964</v>
      </c>
      <c r="O228" s="32">
        <f t="shared" si="7"/>
        <v>0.964</v>
      </c>
      <c r="P228" s="32"/>
      <c r="Q228" s="53"/>
      <c r="R228" s="32" t="s">
        <v>51</v>
      </c>
      <c r="S228" s="53">
        <f t="shared" si="8"/>
        <v>130.14</v>
      </c>
      <c r="T228" s="32" t="s">
        <v>52</v>
      </c>
      <c r="U228" s="30">
        <v>34</v>
      </c>
      <c r="V228" s="50" t="s">
        <v>65</v>
      </c>
    </row>
    <row r="229" ht="19" customHeight="1" spans="1:22">
      <c r="A229" s="31">
        <v>221</v>
      </c>
      <c r="B229" s="30" t="s">
        <v>636</v>
      </c>
      <c r="C229" s="30" t="s">
        <v>637</v>
      </c>
      <c r="D229" s="30"/>
      <c r="E229" s="30"/>
      <c r="F229" s="30"/>
      <c r="G229" s="30"/>
      <c r="H229" s="30"/>
      <c r="I229" s="30"/>
      <c r="J229" s="41"/>
      <c r="K229" s="30"/>
      <c r="L229" s="30"/>
      <c r="M229" s="41">
        <v>0</v>
      </c>
      <c r="N229" s="41">
        <v>0.527</v>
      </c>
      <c r="O229" s="32">
        <f t="shared" si="7"/>
        <v>0.527</v>
      </c>
      <c r="P229" s="32"/>
      <c r="Q229" s="53"/>
      <c r="R229" s="32" t="s">
        <v>51</v>
      </c>
      <c r="S229" s="53">
        <f t="shared" si="8"/>
        <v>71.145</v>
      </c>
      <c r="T229" s="32" t="s">
        <v>52</v>
      </c>
      <c r="U229" s="30">
        <v>34</v>
      </c>
      <c r="V229" s="50" t="s">
        <v>92</v>
      </c>
    </row>
    <row r="230" ht="19" customHeight="1" spans="1:22">
      <c r="A230" s="29">
        <v>222</v>
      </c>
      <c r="B230" s="30" t="s">
        <v>638</v>
      </c>
      <c r="C230" s="30" t="s">
        <v>639</v>
      </c>
      <c r="D230" s="30"/>
      <c r="E230" s="30"/>
      <c r="F230" s="30"/>
      <c r="G230" s="30"/>
      <c r="H230" s="30"/>
      <c r="I230" s="30"/>
      <c r="J230" s="41"/>
      <c r="K230" s="30"/>
      <c r="L230" s="30"/>
      <c r="M230" s="41">
        <v>0</v>
      </c>
      <c r="N230" s="41">
        <v>0.734</v>
      </c>
      <c r="O230" s="32">
        <f t="shared" si="7"/>
        <v>0.734</v>
      </c>
      <c r="P230" s="32"/>
      <c r="Q230" s="53"/>
      <c r="R230" s="32" t="s">
        <v>51</v>
      </c>
      <c r="S230" s="53">
        <f t="shared" si="8"/>
        <v>99.09</v>
      </c>
      <c r="T230" s="32" t="s">
        <v>52</v>
      </c>
      <c r="U230" s="30">
        <v>34</v>
      </c>
      <c r="V230" s="50" t="s">
        <v>92</v>
      </c>
    </row>
    <row r="231" ht="19" customHeight="1" spans="1:22">
      <c r="A231" s="31">
        <v>223</v>
      </c>
      <c r="B231" s="30" t="s">
        <v>640</v>
      </c>
      <c r="C231" s="30" t="s">
        <v>641</v>
      </c>
      <c r="D231" s="30"/>
      <c r="E231" s="30"/>
      <c r="F231" s="30"/>
      <c r="G231" s="30"/>
      <c r="H231" s="30"/>
      <c r="I231" s="30"/>
      <c r="J231" s="41"/>
      <c r="K231" s="30"/>
      <c r="L231" s="30"/>
      <c r="M231" s="41">
        <v>0</v>
      </c>
      <c r="N231" s="41">
        <v>0.359</v>
      </c>
      <c r="O231" s="32">
        <f t="shared" si="7"/>
        <v>0.359</v>
      </c>
      <c r="P231" s="32"/>
      <c r="Q231" s="53"/>
      <c r="R231" s="32" t="s">
        <v>51</v>
      </c>
      <c r="S231" s="53">
        <f t="shared" si="8"/>
        <v>48.465</v>
      </c>
      <c r="T231" s="32" t="s">
        <v>52</v>
      </c>
      <c r="U231" s="30">
        <v>34</v>
      </c>
      <c r="V231" s="50" t="s">
        <v>92</v>
      </c>
    </row>
    <row r="232" ht="19" customHeight="1" spans="1:22">
      <c r="A232" s="29">
        <v>224</v>
      </c>
      <c r="B232" s="30" t="s">
        <v>642</v>
      </c>
      <c r="C232" s="30" t="s">
        <v>643</v>
      </c>
      <c r="D232" s="30"/>
      <c r="E232" s="30"/>
      <c r="F232" s="30"/>
      <c r="G232" s="30"/>
      <c r="H232" s="30"/>
      <c r="I232" s="30"/>
      <c r="J232" s="41"/>
      <c r="K232" s="30"/>
      <c r="L232" s="30"/>
      <c r="M232" s="41">
        <v>0</v>
      </c>
      <c r="N232" s="41">
        <v>1.647</v>
      </c>
      <c r="O232" s="32">
        <f t="shared" si="7"/>
        <v>1.647</v>
      </c>
      <c r="P232" s="32"/>
      <c r="Q232" s="53"/>
      <c r="R232" s="32" t="s">
        <v>51</v>
      </c>
      <c r="S232" s="53">
        <f t="shared" si="8"/>
        <v>222.345</v>
      </c>
      <c r="T232" s="32" t="s">
        <v>52</v>
      </c>
      <c r="U232" s="30">
        <v>34</v>
      </c>
      <c r="V232" s="50" t="s">
        <v>92</v>
      </c>
    </row>
    <row r="233" ht="19" customHeight="1" spans="1:22">
      <c r="A233" s="31">
        <v>225</v>
      </c>
      <c r="B233" s="30" t="s">
        <v>644</v>
      </c>
      <c r="C233" s="30" t="s">
        <v>645</v>
      </c>
      <c r="D233" s="30"/>
      <c r="E233" s="30"/>
      <c r="F233" s="30"/>
      <c r="G233" s="30"/>
      <c r="H233" s="30"/>
      <c r="I233" s="30"/>
      <c r="J233" s="41"/>
      <c r="K233" s="30"/>
      <c r="L233" s="30"/>
      <c r="M233" s="41">
        <v>0</v>
      </c>
      <c r="N233" s="41">
        <v>1.213</v>
      </c>
      <c r="O233" s="32">
        <f t="shared" ref="O233:O244" si="9">N233-M233</f>
        <v>1.213</v>
      </c>
      <c r="P233" s="32"/>
      <c r="Q233" s="53"/>
      <c r="R233" s="32" t="s">
        <v>51</v>
      </c>
      <c r="S233" s="53">
        <f t="shared" si="8"/>
        <v>163.755</v>
      </c>
      <c r="T233" s="32" t="s">
        <v>52</v>
      </c>
      <c r="U233" s="30">
        <v>34</v>
      </c>
      <c r="V233" s="50" t="s">
        <v>92</v>
      </c>
    </row>
    <row r="234" ht="19" customHeight="1" spans="1:22">
      <c r="A234" s="29">
        <v>226</v>
      </c>
      <c r="B234" s="30" t="s">
        <v>646</v>
      </c>
      <c r="C234" s="30" t="s">
        <v>647</v>
      </c>
      <c r="D234" s="30"/>
      <c r="E234" s="30"/>
      <c r="F234" s="30"/>
      <c r="G234" s="30"/>
      <c r="H234" s="30"/>
      <c r="I234" s="30"/>
      <c r="J234" s="41"/>
      <c r="K234" s="30"/>
      <c r="L234" s="30"/>
      <c r="M234" s="41">
        <v>0</v>
      </c>
      <c r="N234" s="41">
        <v>1.139</v>
      </c>
      <c r="O234" s="32">
        <f t="shared" si="9"/>
        <v>1.139</v>
      </c>
      <c r="P234" s="32"/>
      <c r="Q234" s="53"/>
      <c r="R234" s="32" t="s">
        <v>51</v>
      </c>
      <c r="S234" s="53">
        <f t="shared" si="8"/>
        <v>153.765</v>
      </c>
      <c r="T234" s="32" t="s">
        <v>52</v>
      </c>
      <c r="U234" s="30">
        <v>34</v>
      </c>
      <c r="V234" s="50" t="s">
        <v>92</v>
      </c>
    </row>
    <row r="235" ht="19" customHeight="1" spans="1:22">
      <c r="A235" s="31">
        <v>227</v>
      </c>
      <c r="B235" s="30" t="s">
        <v>648</v>
      </c>
      <c r="C235" s="30" t="s">
        <v>649</v>
      </c>
      <c r="D235" s="30"/>
      <c r="E235" s="30"/>
      <c r="F235" s="30"/>
      <c r="G235" s="30"/>
      <c r="H235" s="30"/>
      <c r="I235" s="30"/>
      <c r="J235" s="41"/>
      <c r="K235" s="30"/>
      <c r="L235" s="30"/>
      <c r="M235" s="41">
        <v>0</v>
      </c>
      <c r="N235" s="41">
        <v>1.001</v>
      </c>
      <c r="O235" s="32">
        <f t="shared" si="9"/>
        <v>1.001</v>
      </c>
      <c r="P235" s="32"/>
      <c r="Q235" s="53"/>
      <c r="R235" s="32" t="s">
        <v>51</v>
      </c>
      <c r="S235" s="53">
        <f t="shared" si="8"/>
        <v>135.135</v>
      </c>
      <c r="T235" s="32" t="s">
        <v>52</v>
      </c>
      <c r="U235" s="30">
        <v>34</v>
      </c>
      <c r="V235" s="50" t="s">
        <v>92</v>
      </c>
    </row>
    <row r="236" ht="19" customHeight="1" spans="1:22">
      <c r="A236" s="29">
        <v>228</v>
      </c>
      <c r="B236" s="30" t="s">
        <v>650</v>
      </c>
      <c r="C236" s="30" t="s">
        <v>651</v>
      </c>
      <c r="D236" s="30"/>
      <c r="E236" s="30"/>
      <c r="F236" s="30"/>
      <c r="G236" s="30"/>
      <c r="H236" s="30"/>
      <c r="I236" s="30"/>
      <c r="J236" s="41"/>
      <c r="K236" s="30"/>
      <c r="L236" s="30"/>
      <c r="M236" s="41">
        <v>0</v>
      </c>
      <c r="N236" s="41">
        <v>1.63</v>
      </c>
      <c r="O236" s="32">
        <f t="shared" si="9"/>
        <v>1.63</v>
      </c>
      <c r="P236" s="32"/>
      <c r="Q236" s="53"/>
      <c r="R236" s="32" t="s">
        <v>51</v>
      </c>
      <c r="S236" s="53">
        <f t="shared" si="8"/>
        <v>220.05</v>
      </c>
      <c r="T236" s="32" t="s">
        <v>52</v>
      </c>
      <c r="U236" s="30">
        <v>34</v>
      </c>
      <c r="V236" s="50" t="s">
        <v>520</v>
      </c>
    </row>
    <row r="237" ht="19" customHeight="1" spans="1:22">
      <c r="A237" s="31">
        <v>229</v>
      </c>
      <c r="B237" s="30" t="s">
        <v>652</v>
      </c>
      <c r="C237" s="30" t="s">
        <v>653</v>
      </c>
      <c r="D237" s="30"/>
      <c r="E237" s="30"/>
      <c r="F237" s="30"/>
      <c r="G237" s="30"/>
      <c r="H237" s="30"/>
      <c r="I237" s="30"/>
      <c r="J237" s="41"/>
      <c r="K237" s="30"/>
      <c r="L237" s="30"/>
      <c r="M237" s="41">
        <v>0</v>
      </c>
      <c r="N237" s="41">
        <v>0.939</v>
      </c>
      <c r="O237" s="32">
        <f t="shared" si="9"/>
        <v>0.939</v>
      </c>
      <c r="P237" s="32"/>
      <c r="Q237" s="53"/>
      <c r="R237" s="32" t="s">
        <v>51</v>
      </c>
      <c r="S237" s="53">
        <f t="shared" ref="S237:S244" si="10">O237*135</f>
        <v>126.765</v>
      </c>
      <c r="T237" s="32" t="s">
        <v>52</v>
      </c>
      <c r="U237" s="30">
        <v>34</v>
      </c>
      <c r="V237" s="50" t="s">
        <v>65</v>
      </c>
    </row>
    <row r="238" ht="19" customHeight="1" spans="1:22">
      <c r="A238" s="29">
        <v>230</v>
      </c>
      <c r="B238" s="30" t="s">
        <v>654</v>
      </c>
      <c r="C238" s="30" t="s">
        <v>655</v>
      </c>
      <c r="D238" s="30"/>
      <c r="E238" s="30"/>
      <c r="F238" s="30"/>
      <c r="G238" s="30"/>
      <c r="H238" s="30"/>
      <c r="I238" s="30"/>
      <c r="J238" s="41"/>
      <c r="K238" s="30"/>
      <c r="L238" s="30"/>
      <c r="M238" s="41">
        <v>0</v>
      </c>
      <c r="N238" s="41">
        <v>1.451</v>
      </c>
      <c r="O238" s="32">
        <f t="shared" si="9"/>
        <v>1.451</v>
      </c>
      <c r="P238" s="32"/>
      <c r="Q238" s="53"/>
      <c r="R238" s="32" t="s">
        <v>51</v>
      </c>
      <c r="S238" s="53">
        <f t="shared" si="10"/>
        <v>195.885</v>
      </c>
      <c r="T238" s="32" t="s">
        <v>52</v>
      </c>
      <c r="U238" s="30">
        <v>34</v>
      </c>
      <c r="V238" s="50" t="s">
        <v>65</v>
      </c>
    </row>
    <row r="239" ht="19" customHeight="1" spans="1:22">
      <c r="A239" s="31">
        <v>231</v>
      </c>
      <c r="B239" s="30" t="s">
        <v>656</v>
      </c>
      <c r="C239" s="30" t="s">
        <v>657</v>
      </c>
      <c r="D239" s="30"/>
      <c r="E239" s="30"/>
      <c r="F239" s="30"/>
      <c r="G239" s="30"/>
      <c r="H239" s="30"/>
      <c r="I239" s="30"/>
      <c r="J239" s="41"/>
      <c r="K239" s="30"/>
      <c r="L239" s="30"/>
      <c r="M239" s="41">
        <v>0</v>
      </c>
      <c r="N239" s="41">
        <v>0.511</v>
      </c>
      <c r="O239" s="32">
        <f t="shared" si="9"/>
        <v>0.511</v>
      </c>
      <c r="P239" s="32"/>
      <c r="Q239" s="53"/>
      <c r="R239" s="32" t="s">
        <v>51</v>
      </c>
      <c r="S239" s="53">
        <f t="shared" si="10"/>
        <v>68.985</v>
      </c>
      <c r="T239" s="32" t="s">
        <v>52</v>
      </c>
      <c r="U239" s="30">
        <v>34</v>
      </c>
      <c r="V239" s="50" t="s">
        <v>92</v>
      </c>
    </row>
    <row r="240" ht="19" customHeight="1" spans="1:22">
      <c r="A240" s="29">
        <v>232</v>
      </c>
      <c r="B240" s="30" t="s">
        <v>658</v>
      </c>
      <c r="C240" s="30" t="s">
        <v>659</v>
      </c>
      <c r="D240" s="30"/>
      <c r="E240" s="30"/>
      <c r="F240" s="30"/>
      <c r="G240" s="30"/>
      <c r="H240" s="30"/>
      <c r="I240" s="30"/>
      <c r="J240" s="41"/>
      <c r="K240" s="30"/>
      <c r="L240" s="30"/>
      <c r="M240" s="41">
        <v>0</v>
      </c>
      <c r="N240" s="41">
        <v>1.385</v>
      </c>
      <c r="O240" s="32">
        <f t="shared" si="9"/>
        <v>1.385</v>
      </c>
      <c r="P240" s="32"/>
      <c r="Q240" s="53"/>
      <c r="R240" s="32" t="s">
        <v>51</v>
      </c>
      <c r="S240" s="53">
        <f t="shared" si="10"/>
        <v>186.975</v>
      </c>
      <c r="T240" s="32" t="s">
        <v>52</v>
      </c>
      <c r="U240" s="30">
        <v>34</v>
      </c>
      <c r="V240" s="50" t="s">
        <v>92</v>
      </c>
    </row>
    <row r="241" ht="19" customHeight="1" spans="1:22">
      <c r="A241" s="31">
        <v>233</v>
      </c>
      <c r="B241" s="30" t="s">
        <v>660</v>
      </c>
      <c r="C241" s="30" t="s">
        <v>661</v>
      </c>
      <c r="D241" s="30"/>
      <c r="E241" s="30"/>
      <c r="F241" s="30"/>
      <c r="G241" s="30"/>
      <c r="H241" s="30"/>
      <c r="I241" s="30"/>
      <c r="J241" s="41"/>
      <c r="K241" s="30"/>
      <c r="L241" s="30"/>
      <c r="M241" s="41">
        <v>0</v>
      </c>
      <c r="N241" s="41">
        <v>0.637</v>
      </c>
      <c r="O241" s="32">
        <f t="shared" si="9"/>
        <v>0.637</v>
      </c>
      <c r="P241" s="32"/>
      <c r="Q241" s="53"/>
      <c r="R241" s="32" t="s">
        <v>51</v>
      </c>
      <c r="S241" s="53">
        <f t="shared" si="10"/>
        <v>85.995</v>
      </c>
      <c r="T241" s="32" t="s">
        <v>52</v>
      </c>
      <c r="U241" s="30">
        <v>34</v>
      </c>
      <c r="V241" s="50" t="s">
        <v>92</v>
      </c>
    </row>
    <row r="242" ht="19" customHeight="1" spans="1:22">
      <c r="A242" s="29">
        <v>234</v>
      </c>
      <c r="B242" s="30" t="s">
        <v>662</v>
      </c>
      <c r="C242" s="30" t="s">
        <v>663</v>
      </c>
      <c r="D242" s="30"/>
      <c r="E242" s="30"/>
      <c r="F242" s="30"/>
      <c r="G242" s="30"/>
      <c r="H242" s="30"/>
      <c r="I242" s="30"/>
      <c r="J242" s="41"/>
      <c r="K242" s="30"/>
      <c r="L242" s="30"/>
      <c r="M242" s="41">
        <v>0</v>
      </c>
      <c r="N242" s="41">
        <v>0.599</v>
      </c>
      <c r="O242" s="32">
        <f t="shared" si="9"/>
        <v>0.599</v>
      </c>
      <c r="P242" s="32"/>
      <c r="Q242" s="53"/>
      <c r="R242" s="32" t="s">
        <v>51</v>
      </c>
      <c r="S242" s="53">
        <f t="shared" si="10"/>
        <v>80.865</v>
      </c>
      <c r="T242" s="32" t="s">
        <v>52</v>
      </c>
      <c r="U242" s="30">
        <v>34</v>
      </c>
      <c r="V242" s="50" t="s">
        <v>92</v>
      </c>
    </row>
    <row r="243" ht="19" customHeight="1" spans="1:22">
      <c r="A243" s="31">
        <v>235</v>
      </c>
      <c r="B243" s="30" t="s">
        <v>664</v>
      </c>
      <c r="C243" s="30" t="s">
        <v>665</v>
      </c>
      <c r="D243" s="30"/>
      <c r="E243" s="30"/>
      <c r="F243" s="30"/>
      <c r="G243" s="30"/>
      <c r="H243" s="30"/>
      <c r="I243" s="30"/>
      <c r="J243" s="41"/>
      <c r="K243" s="30"/>
      <c r="L243" s="30"/>
      <c r="M243" s="41">
        <v>0</v>
      </c>
      <c r="N243" s="41">
        <v>0.615</v>
      </c>
      <c r="O243" s="32">
        <f t="shared" si="9"/>
        <v>0.615</v>
      </c>
      <c r="P243" s="32"/>
      <c r="Q243" s="53"/>
      <c r="R243" s="32" t="s">
        <v>51</v>
      </c>
      <c r="S243" s="53">
        <f t="shared" si="10"/>
        <v>83.025</v>
      </c>
      <c r="T243" s="32" t="s">
        <v>52</v>
      </c>
      <c r="U243" s="30">
        <v>34</v>
      </c>
      <c r="V243" s="50" t="s">
        <v>92</v>
      </c>
    </row>
    <row r="244" ht="19" customHeight="1" spans="1:22">
      <c r="A244" s="29">
        <v>236</v>
      </c>
      <c r="B244" s="30" t="s">
        <v>666</v>
      </c>
      <c r="C244" s="30" t="s">
        <v>667</v>
      </c>
      <c r="D244" s="30"/>
      <c r="E244" s="30"/>
      <c r="F244" s="30"/>
      <c r="G244" s="30"/>
      <c r="H244" s="30"/>
      <c r="I244" s="30"/>
      <c r="J244" s="41"/>
      <c r="K244" s="30"/>
      <c r="L244" s="30"/>
      <c r="M244" s="41">
        <v>0</v>
      </c>
      <c r="N244" s="41">
        <v>1.863</v>
      </c>
      <c r="O244" s="32">
        <f t="shared" si="9"/>
        <v>1.863</v>
      </c>
      <c r="P244" s="32"/>
      <c r="Q244" s="53"/>
      <c r="R244" s="32" t="s">
        <v>51</v>
      </c>
      <c r="S244" s="53">
        <f t="shared" si="10"/>
        <v>251.505</v>
      </c>
      <c r="T244" s="32" t="s">
        <v>52</v>
      </c>
      <c r="U244" s="30">
        <v>34</v>
      </c>
      <c r="V244" s="50" t="s">
        <v>65</v>
      </c>
    </row>
    <row r="245" ht="58" customHeight="1" spans="1:22">
      <c r="A245" s="55" t="s">
        <v>668</v>
      </c>
      <c r="B245" s="56"/>
      <c r="C245" s="56"/>
      <c r="D245" s="56"/>
      <c r="E245" s="56"/>
      <c r="F245" s="56"/>
      <c r="G245" s="56"/>
      <c r="H245" s="56"/>
      <c r="I245" s="56"/>
      <c r="J245" s="56"/>
      <c r="K245" s="56"/>
      <c r="L245" s="56"/>
      <c r="M245" s="58"/>
      <c r="N245" s="58"/>
      <c r="O245" s="56"/>
      <c r="P245" s="56"/>
      <c r="Q245" s="56"/>
      <c r="R245" s="56"/>
      <c r="S245" s="56"/>
      <c r="T245" s="56"/>
      <c r="U245" s="56"/>
      <c r="V245" s="59"/>
    </row>
    <row r="246" ht="15" customHeight="1" spans="1:20">
      <c r="A246" s="57"/>
      <c r="B246" s="15"/>
      <c r="C246" s="15"/>
      <c r="D246" s="15"/>
      <c r="E246" s="15"/>
      <c r="F246" s="15"/>
      <c r="G246" s="15"/>
      <c r="H246" s="15"/>
      <c r="I246" s="15"/>
      <c r="J246" s="33"/>
      <c r="K246" s="15"/>
      <c r="L246" s="15"/>
      <c r="M246" s="33"/>
      <c r="N246" s="33"/>
      <c r="O246" s="15"/>
      <c r="P246" s="15"/>
      <c r="Q246" s="15"/>
      <c r="R246" s="15"/>
      <c r="S246" s="33"/>
      <c r="T246" s="15"/>
    </row>
    <row r="247" ht="5.25" customHeight="1" spans="1:20">
      <c r="A247" s="15"/>
      <c r="B247" s="15"/>
      <c r="C247" s="15"/>
      <c r="D247" s="15"/>
      <c r="E247" s="15"/>
      <c r="F247" s="15"/>
      <c r="G247" s="15"/>
      <c r="H247" s="15"/>
      <c r="I247" s="15"/>
      <c r="J247" s="33"/>
      <c r="K247" s="15"/>
      <c r="L247" s="15"/>
      <c r="M247" s="33"/>
      <c r="N247" s="33"/>
      <c r="O247" s="15"/>
      <c r="P247" s="15"/>
      <c r="Q247" s="15"/>
      <c r="R247" s="15"/>
      <c r="S247" s="33"/>
      <c r="T247" s="15"/>
    </row>
  </sheetData>
  <autoFilter ref="A8:W245">
    <extLst/>
  </autoFilter>
  <mergeCells count="17">
    <mergeCell ref="A1:V1"/>
    <mergeCell ref="A2:V2"/>
    <mergeCell ref="D4:H4"/>
    <mergeCell ref="D5:H5"/>
    <mergeCell ref="A8:C8"/>
    <mergeCell ref="A245:V245"/>
    <mergeCell ref="A4:A6"/>
    <mergeCell ref="B4:B6"/>
    <mergeCell ref="C4:C6"/>
    <mergeCell ref="R4:R6"/>
    <mergeCell ref="S4:S6"/>
    <mergeCell ref="T4:T6"/>
    <mergeCell ref="U4:U6"/>
    <mergeCell ref="V4:V6"/>
    <mergeCell ref="I4:L5"/>
    <mergeCell ref="P4:Q5"/>
    <mergeCell ref="M4:O5"/>
  </mergeCells>
  <pageMargins left="0.751388888888889" right="0.751388888888889" top="0.629861111111111" bottom="0.550694444444444" header="0" footer="0"/>
  <pageSetup paperSize="9" scale="9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S69"/>
  <sheetViews>
    <sheetView workbookViewId="0">
      <selection activeCell="T11" sqref="T11"/>
    </sheetView>
  </sheetViews>
  <sheetFormatPr defaultColWidth="9.33333333333333" defaultRowHeight="11.25"/>
  <cols>
    <col min="4" max="4" width="18.8333333333333" customWidth="1"/>
    <col min="19" max="19" width="9.33333333333333" hidden="1" customWidth="1"/>
  </cols>
  <sheetData>
    <row r="1" ht="25.5" customHeight="1" spans="1:1">
      <c r="A1" s="1" t="s">
        <v>669</v>
      </c>
    </row>
    <row r="2" ht="135" customHeight="1" spans="1:19">
      <c r="A2" s="2" t="s">
        <v>670</v>
      </c>
      <c r="B2" s="2" t="s">
        <v>2</v>
      </c>
      <c r="C2" s="2" t="s">
        <v>671</v>
      </c>
      <c r="D2" s="2" t="s">
        <v>20</v>
      </c>
      <c r="E2" s="2" t="s">
        <v>672</v>
      </c>
      <c r="F2" s="2" t="s">
        <v>673</v>
      </c>
      <c r="G2" s="2" t="s">
        <v>674</v>
      </c>
      <c r="H2" s="2" t="s">
        <v>675</v>
      </c>
      <c r="I2" s="2" t="s">
        <v>24</v>
      </c>
      <c r="J2" s="2" t="s">
        <v>25</v>
      </c>
      <c r="K2" s="6" t="s">
        <v>676</v>
      </c>
      <c r="L2" s="6" t="s">
        <v>677</v>
      </c>
      <c r="M2" s="2" t="s">
        <v>678</v>
      </c>
      <c r="N2" s="2" t="s">
        <v>679</v>
      </c>
      <c r="O2" s="6" t="s">
        <v>680</v>
      </c>
      <c r="P2" s="7" t="s">
        <v>681</v>
      </c>
      <c r="Q2" s="7" t="s">
        <v>682</v>
      </c>
      <c r="R2" s="9" t="s">
        <v>26</v>
      </c>
      <c r="S2" s="7" t="s">
        <v>683</v>
      </c>
    </row>
    <row r="3" ht="26" customHeight="1" spans="1:19">
      <c r="A3" s="3"/>
      <c r="B3" s="4"/>
      <c r="C3" s="4"/>
      <c r="D3" s="4"/>
      <c r="E3" s="4"/>
      <c r="F3" s="4"/>
      <c r="G3" s="2">
        <f>SUBTOTAL(109,G4:G69)</f>
        <v>47</v>
      </c>
      <c r="H3" s="4"/>
      <c r="I3" s="4"/>
      <c r="J3" s="4"/>
      <c r="K3" s="4"/>
      <c r="L3" s="4"/>
      <c r="M3" s="4"/>
      <c r="N3" s="4"/>
      <c r="O3" s="8"/>
      <c r="P3" s="7"/>
      <c r="Q3" s="7"/>
      <c r="R3" s="9">
        <f>SUBTOTAL(109,R4:R69)</f>
        <v>173.498</v>
      </c>
      <c r="S3" s="2"/>
    </row>
    <row r="4" ht="40.5" hidden="1" customHeight="1" spans="1:19">
      <c r="A4" s="2" t="s">
        <v>684</v>
      </c>
      <c r="B4" s="2">
        <v>1</v>
      </c>
      <c r="C4" s="2" t="s">
        <v>685</v>
      </c>
      <c r="D4" s="5">
        <v>440781102222</v>
      </c>
      <c r="E4" s="2" t="s">
        <v>359</v>
      </c>
      <c r="F4" s="2">
        <v>1145</v>
      </c>
      <c r="G4" s="2">
        <v>1</v>
      </c>
      <c r="H4" s="2" t="s">
        <v>356</v>
      </c>
      <c r="I4" s="2">
        <v>0</v>
      </c>
      <c r="J4" s="2">
        <v>0.955</v>
      </c>
      <c r="K4" s="2" t="s">
        <v>686</v>
      </c>
      <c r="L4" s="2" t="s">
        <v>687</v>
      </c>
      <c r="M4" s="2">
        <v>4</v>
      </c>
      <c r="N4" s="2">
        <v>5</v>
      </c>
      <c r="O4" s="2" t="s">
        <v>688</v>
      </c>
      <c r="P4" s="2">
        <v>0</v>
      </c>
      <c r="Q4" s="2">
        <v>0</v>
      </c>
      <c r="R4" s="9">
        <f t="shared" ref="R4:R50" si="0">J4-I4</f>
        <v>0.955</v>
      </c>
      <c r="S4" s="2">
        <v>1145</v>
      </c>
    </row>
    <row r="5" ht="40.5" hidden="1" customHeight="1" spans="1:19">
      <c r="A5" s="2" t="s">
        <v>684</v>
      </c>
      <c r="B5" s="2">
        <v>2</v>
      </c>
      <c r="C5" s="2" t="s">
        <v>685</v>
      </c>
      <c r="D5" s="5">
        <v>440781107206</v>
      </c>
      <c r="E5" s="2" t="s">
        <v>345</v>
      </c>
      <c r="F5" s="2">
        <v>2270</v>
      </c>
      <c r="G5" s="2">
        <v>1</v>
      </c>
      <c r="H5" s="2" t="s">
        <v>342</v>
      </c>
      <c r="I5" s="2">
        <v>0</v>
      </c>
      <c r="J5" s="2">
        <v>2.593</v>
      </c>
      <c r="K5" s="2" t="s">
        <v>686</v>
      </c>
      <c r="L5" s="2" t="s">
        <v>687</v>
      </c>
      <c r="M5" s="2">
        <v>4</v>
      </c>
      <c r="N5" s="2">
        <v>5.5</v>
      </c>
      <c r="O5" s="2" t="s">
        <v>688</v>
      </c>
      <c r="P5" s="2">
        <v>0</v>
      </c>
      <c r="Q5" s="2">
        <v>0</v>
      </c>
      <c r="R5" s="9">
        <f t="shared" si="0"/>
        <v>2.593</v>
      </c>
      <c r="S5" s="2">
        <v>2270</v>
      </c>
    </row>
    <row r="6" ht="40.5" hidden="1" customHeight="1" spans="1:19">
      <c r="A6" s="2" t="s">
        <v>684</v>
      </c>
      <c r="B6" s="2">
        <v>3</v>
      </c>
      <c r="C6" s="2" t="s">
        <v>685</v>
      </c>
      <c r="D6" s="5">
        <v>440781101217</v>
      </c>
      <c r="E6" s="2" t="s">
        <v>171</v>
      </c>
      <c r="F6" s="2">
        <v>2191</v>
      </c>
      <c r="G6" s="2">
        <v>1</v>
      </c>
      <c r="H6" s="2" t="s">
        <v>168</v>
      </c>
      <c r="I6" s="2">
        <v>0</v>
      </c>
      <c r="J6" s="2">
        <v>2.341</v>
      </c>
      <c r="K6" s="2" t="s">
        <v>686</v>
      </c>
      <c r="L6" s="2" t="s">
        <v>687</v>
      </c>
      <c r="M6" s="2">
        <v>5</v>
      </c>
      <c r="N6" s="2">
        <v>6</v>
      </c>
      <c r="O6" s="2" t="s">
        <v>688</v>
      </c>
      <c r="P6" s="2">
        <v>3</v>
      </c>
      <c r="Q6" s="2">
        <v>0</v>
      </c>
      <c r="R6" s="9">
        <f t="shared" si="0"/>
        <v>2.341</v>
      </c>
      <c r="S6" s="2">
        <v>2191</v>
      </c>
    </row>
    <row r="7" ht="40.5" customHeight="1" spans="1:19">
      <c r="A7" s="2" t="s">
        <v>684</v>
      </c>
      <c r="B7" s="2">
        <v>4</v>
      </c>
      <c r="C7" s="2" t="s">
        <v>685</v>
      </c>
      <c r="D7" s="5">
        <v>440781105228</v>
      </c>
      <c r="E7" s="2" t="s">
        <v>331</v>
      </c>
      <c r="F7" s="2">
        <v>2967</v>
      </c>
      <c r="G7" s="2">
        <v>1</v>
      </c>
      <c r="H7" s="2" t="s">
        <v>328</v>
      </c>
      <c r="I7" s="2">
        <v>0</v>
      </c>
      <c r="J7" s="2">
        <v>3.561</v>
      </c>
      <c r="K7" s="2" t="s">
        <v>686</v>
      </c>
      <c r="L7" s="2" t="s">
        <v>687</v>
      </c>
      <c r="M7" s="2">
        <v>5.5</v>
      </c>
      <c r="N7" s="2">
        <v>5.5</v>
      </c>
      <c r="O7" s="2" t="s">
        <v>688</v>
      </c>
      <c r="P7" s="2">
        <v>0</v>
      </c>
      <c r="Q7" s="2">
        <v>1</v>
      </c>
      <c r="R7" s="9">
        <f t="shared" si="0"/>
        <v>3.561</v>
      </c>
      <c r="S7" s="2">
        <v>2967</v>
      </c>
    </row>
    <row r="8" ht="40.5" hidden="1" customHeight="1" spans="1:19">
      <c r="A8" s="2" t="s">
        <v>684</v>
      </c>
      <c r="B8" s="2">
        <v>5</v>
      </c>
      <c r="C8" s="2" t="s">
        <v>685</v>
      </c>
      <c r="D8" s="5">
        <v>440781120214</v>
      </c>
      <c r="E8" s="2" t="s">
        <v>50</v>
      </c>
      <c r="F8" s="2">
        <v>2173</v>
      </c>
      <c r="G8" s="2">
        <v>1</v>
      </c>
      <c r="H8" s="2" t="s">
        <v>47</v>
      </c>
      <c r="I8" s="2">
        <v>1.16</v>
      </c>
      <c r="J8" s="2">
        <v>4.864</v>
      </c>
      <c r="K8" s="2" t="s">
        <v>686</v>
      </c>
      <c r="L8" s="2" t="s">
        <v>687</v>
      </c>
      <c r="M8" s="2">
        <v>5</v>
      </c>
      <c r="N8" s="2">
        <v>6</v>
      </c>
      <c r="O8" s="2" t="s">
        <v>688</v>
      </c>
      <c r="P8" s="2">
        <v>0</v>
      </c>
      <c r="Q8" s="2">
        <v>0</v>
      </c>
      <c r="R8" s="9">
        <f t="shared" si="0"/>
        <v>3.704</v>
      </c>
      <c r="S8" s="2">
        <v>2173</v>
      </c>
    </row>
    <row r="9" ht="54" customHeight="1" spans="1:19">
      <c r="A9" s="2" t="s">
        <v>684</v>
      </c>
      <c r="B9" s="2">
        <v>6</v>
      </c>
      <c r="C9" s="2" t="s">
        <v>685</v>
      </c>
      <c r="D9" s="5">
        <v>440781102221</v>
      </c>
      <c r="E9" s="2" t="s">
        <v>179</v>
      </c>
      <c r="F9" s="2">
        <v>4725</v>
      </c>
      <c r="G9" s="2">
        <v>2</v>
      </c>
      <c r="H9" s="2" t="s">
        <v>176</v>
      </c>
      <c r="I9" s="2">
        <v>5.806</v>
      </c>
      <c r="J9" s="2">
        <v>11.479</v>
      </c>
      <c r="K9" s="2" t="s">
        <v>686</v>
      </c>
      <c r="L9" s="2" t="s">
        <v>687</v>
      </c>
      <c r="M9" s="2">
        <v>4</v>
      </c>
      <c r="N9" s="2">
        <v>6</v>
      </c>
      <c r="O9" s="2" t="s">
        <v>688</v>
      </c>
      <c r="P9" s="2">
        <v>3</v>
      </c>
      <c r="Q9" s="2">
        <v>1</v>
      </c>
      <c r="R9" s="9">
        <f t="shared" si="0"/>
        <v>5.673</v>
      </c>
      <c r="S9" s="2">
        <v>4725</v>
      </c>
    </row>
    <row r="10" ht="40.5" customHeight="1" spans="1:19">
      <c r="A10" s="2" t="s">
        <v>684</v>
      </c>
      <c r="B10" s="2">
        <v>7</v>
      </c>
      <c r="C10" s="2" t="s">
        <v>685</v>
      </c>
      <c r="D10" s="5">
        <v>440781114223</v>
      </c>
      <c r="E10" s="2" t="s">
        <v>297</v>
      </c>
      <c r="F10" s="2">
        <v>3047</v>
      </c>
      <c r="G10" s="2">
        <v>1</v>
      </c>
      <c r="H10" s="2" t="s">
        <v>294</v>
      </c>
      <c r="I10" s="2">
        <v>0.825</v>
      </c>
      <c r="J10" s="2">
        <v>5.838</v>
      </c>
      <c r="K10" s="2" t="s">
        <v>686</v>
      </c>
      <c r="L10" s="2" t="s">
        <v>687</v>
      </c>
      <c r="M10" s="2">
        <v>3.5</v>
      </c>
      <c r="N10" s="2">
        <v>4.5</v>
      </c>
      <c r="O10" s="2" t="s">
        <v>688</v>
      </c>
      <c r="P10" s="2">
        <v>0</v>
      </c>
      <c r="Q10" s="2">
        <v>1</v>
      </c>
      <c r="R10" s="9">
        <f t="shared" si="0"/>
        <v>5.013</v>
      </c>
      <c r="S10" s="2">
        <v>3047</v>
      </c>
    </row>
    <row r="11" ht="54" customHeight="1" spans="1:19">
      <c r="A11" s="2" t="s">
        <v>684</v>
      </c>
      <c r="B11" s="2">
        <v>8</v>
      </c>
      <c r="C11" s="2" t="s">
        <v>685</v>
      </c>
      <c r="D11" s="5">
        <v>440781107211</v>
      </c>
      <c r="E11" s="2" t="s">
        <v>137</v>
      </c>
      <c r="F11" s="2">
        <v>4496</v>
      </c>
      <c r="G11" s="2">
        <v>2</v>
      </c>
      <c r="H11" s="2" t="s">
        <v>134</v>
      </c>
      <c r="I11" s="2">
        <v>4.197</v>
      </c>
      <c r="J11" s="2">
        <v>6.294</v>
      </c>
      <c r="K11" s="2" t="s">
        <v>686</v>
      </c>
      <c r="L11" s="2" t="s">
        <v>687</v>
      </c>
      <c r="M11" s="2">
        <v>4</v>
      </c>
      <c r="N11" s="2">
        <v>5</v>
      </c>
      <c r="O11" s="2" t="s">
        <v>688</v>
      </c>
      <c r="P11" s="2">
        <v>0</v>
      </c>
      <c r="Q11" s="2">
        <v>1</v>
      </c>
      <c r="R11" s="9">
        <f t="shared" si="0"/>
        <v>2.097</v>
      </c>
      <c r="S11" s="2">
        <v>4496</v>
      </c>
    </row>
    <row r="12" ht="54" customHeight="1" spans="1:19">
      <c r="A12" s="2" t="s">
        <v>684</v>
      </c>
      <c r="B12" s="2">
        <v>9</v>
      </c>
      <c r="C12" s="2" t="s">
        <v>685</v>
      </c>
      <c r="D12" s="5">
        <v>440781102208</v>
      </c>
      <c r="E12" s="2" t="s">
        <v>146</v>
      </c>
      <c r="F12" s="2">
        <v>2756</v>
      </c>
      <c r="G12" s="2">
        <v>2</v>
      </c>
      <c r="H12" s="2" t="s">
        <v>143</v>
      </c>
      <c r="I12" s="2">
        <v>0.556</v>
      </c>
      <c r="J12" s="2">
        <v>3.646</v>
      </c>
      <c r="K12" s="2" t="s">
        <v>686</v>
      </c>
      <c r="L12" s="2" t="s">
        <v>687</v>
      </c>
      <c r="M12" s="2">
        <v>4</v>
      </c>
      <c r="N12" s="2">
        <v>6</v>
      </c>
      <c r="O12" s="2" t="s">
        <v>688</v>
      </c>
      <c r="P12" s="2">
        <v>3</v>
      </c>
      <c r="Q12" s="2">
        <v>1</v>
      </c>
      <c r="R12" s="9">
        <f t="shared" si="0"/>
        <v>3.09</v>
      </c>
      <c r="S12" s="2">
        <v>2756</v>
      </c>
    </row>
    <row r="13" ht="54" customHeight="1" spans="1:19">
      <c r="A13" s="2" t="s">
        <v>684</v>
      </c>
      <c r="B13" s="2">
        <v>10</v>
      </c>
      <c r="C13" s="2" t="s">
        <v>685</v>
      </c>
      <c r="D13" s="5">
        <v>440781103217</v>
      </c>
      <c r="E13" s="2" t="s">
        <v>245</v>
      </c>
      <c r="F13" s="2">
        <v>3818</v>
      </c>
      <c r="G13" s="2">
        <v>2</v>
      </c>
      <c r="H13" s="2" t="s">
        <v>242</v>
      </c>
      <c r="I13" s="2">
        <v>0</v>
      </c>
      <c r="J13" s="2">
        <v>8.137</v>
      </c>
      <c r="K13" s="2" t="s">
        <v>686</v>
      </c>
      <c r="L13" s="2" t="s">
        <v>687</v>
      </c>
      <c r="M13" s="2">
        <v>4</v>
      </c>
      <c r="N13" s="2">
        <v>5</v>
      </c>
      <c r="O13" s="2" t="s">
        <v>688</v>
      </c>
      <c r="P13" s="2">
        <v>0</v>
      </c>
      <c r="Q13" s="2">
        <v>1</v>
      </c>
      <c r="R13" s="9">
        <f t="shared" si="0"/>
        <v>8.137</v>
      </c>
      <c r="S13" s="2">
        <v>3818</v>
      </c>
    </row>
    <row r="14" ht="54" customHeight="1" spans="1:19">
      <c r="A14" s="2" t="s">
        <v>684</v>
      </c>
      <c r="B14" s="2">
        <v>11</v>
      </c>
      <c r="C14" s="2" t="s">
        <v>685</v>
      </c>
      <c r="D14" s="5">
        <v>440781103214</v>
      </c>
      <c r="E14" s="2" t="s">
        <v>309</v>
      </c>
      <c r="F14" s="2">
        <v>3393</v>
      </c>
      <c r="G14" s="2">
        <v>2</v>
      </c>
      <c r="H14" s="2" t="s">
        <v>306</v>
      </c>
      <c r="I14" s="2">
        <v>0.224</v>
      </c>
      <c r="J14" s="2">
        <v>4.143</v>
      </c>
      <c r="K14" s="2" t="s">
        <v>686</v>
      </c>
      <c r="L14" s="2" t="s">
        <v>687</v>
      </c>
      <c r="M14" s="2">
        <v>3.5</v>
      </c>
      <c r="N14" s="2">
        <v>4.5</v>
      </c>
      <c r="O14" s="2" t="s">
        <v>688</v>
      </c>
      <c r="P14" s="2">
        <v>0</v>
      </c>
      <c r="Q14" s="2">
        <v>1</v>
      </c>
      <c r="R14" s="9">
        <f t="shared" si="0"/>
        <v>3.919</v>
      </c>
      <c r="S14" s="2">
        <v>3393</v>
      </c>
    </row>
    <row r="15" ht="54" customHeight="1" spans="1:19">
      <c r="A15" s="2" t="s">
        <v>684</v>
      </c>
      <c r="B15" s="2">
        <v>12</v>
      </c>
      <c r="C15" s="2" t="s">
        <v>685</v>
      </c>
      <c r="D15" s="5">
        <v>440781001220</v>
      </c>
      <c r="E15" s="2" t="s">
        <v>203</v>
      </c>
      <c r="F15" s="2">
        <v>2425</v>
      </c>
      <c r="G15" s="2">
        <v>2</v>
      </c>
      <c r="H15" s="2" t="s">
        <v>200</v>
      </c>
      <c r="I15" s="2">
        <v>0</v>
      </c>
      <c r="J15" s="2">
        <v>5.88</v>
      </c>
      <c r="K15" s="2" t="s">
        <v>686</v>
      </c>
      <c r="L15" s="2" t="s">
        <v>687</v>
      </c>
      <c r="M15" s="2">
        <v>5</v>
      </c>
      <c r="N15" s="2">
        <v>6</v>
      </c>
      <c r="O15" s="2" t="s">
        <v>688</v>
      </c>
      <c r="P15" s="2">
        <v>0</v>
      </c>
      <c r="Q15" s="2">
        <v>1</v>
      </c>
      <c r="R15" s="9">
        <f t="shared" si="0"/>
        <v>5.88</v>
      </c>
      <c r="S15" s="2">
        <v>2425</v>
      </c>
    </row>
    <row r="16" ht="54" customHeight="1" spans="1:19">
      <c r="A16" s="2" t="s">
        <v>684</v>
      </c>
      <c r="B16" s="2">
        <v>13</v>
      </c>
      <c r="C16" s="2" t="s">
        <v>685</v>
      </c>
      <c r="D16" s="5">
        <v>440781101203</v>
      </c>
      <c r="E16" s="2" t="s">
        <v>175</v>
      </c>
      <c r="F16" s="2">
        <v>3644</v>
      </c>
      <c r="G16" s="2">
        <v>2</v>
      </c>
      <c r="H16" s="2" t="s">
        <v>172</v>
      </c>
      <c r="I16" s="2">
        <v>0</v>
      </c>
      <c r="J16" s="2">
        <v>2.393</v>
      </c>
      <c r="K16" s="2" t="s">
        <v>686</v>
      </c>
      <c r="L16" s="2" t="s">
        <v>687</v>
      </c>
      <c r="M16" s="2">
        <v>5</v>
      </c>
      <c r="N16" s="2">
        <v>6</v>
      </c>
      <c r="O16" s="2" t="s">
        <v>688</v>
      </c>
      <c r="P16" s="2">
        <v>3</v>
      </c>
      <c r="Q16" s="2">
        <v>1</v>
      </c>
      <c r="R16" s="9">
        <f t="shared" si="0"/>
        <v>2.393</v>
      </c>
      <c r="S16" s="2">
        <v>3644</v>
      </c>
    </row>
    <row r="17" ht="40.5" customHeight="1" spans="1:19">
      <c r="A17" s="2" t="s">
        <v>684</v>
      </c>
      <c r="B17" s="2">
        <v>14</v>
      </c>
      <c r="C17" s="2" t="s">
        <v>685</v>
      </c>
      <c r="D17" s="5">
        <v>440781105215</v>
      </c>
      <c r="E17" s="2" t="s">
        <v>33</v>
      </c>
      <c r="F17" s="2">
        <v>3852</v>
      </c>
      <c r="G17" s="2">
        <v>1</v>
      </c>
      <c r="H17" s="2" t="s">
        <v>30</v>
      </c>
      <c r="I17" s="2">
        <v>0</v>
      </c>
      <c r="J17" s="2">
        <v>4.927</v>
      </c>
      <c r="K17" s="2" t="s">
        <v>686</v>
      </c>
      <c r="L17" s="2" t="s">
        <v>687</v>
      </c>
      <c r="M17" s="2">
        <v>5</v>
      </c>
      <c r="N17" s="2">
        <v>7</v>
      </c>
      <c r="O17" s="2" t="s">
        <v>688</v>
      </c>
      <c r="P17" s="2">
        <v>0</v>
      </c>
      <c r="Q17" s="2">
        <v>1</v>
      </c>
      <c r="R17" s="9">
        <f t="shared" si="0"/>
        <v>4.927</v>
      </c>
      <c r="S17" s="2">
        <v>3852</v>
      </c>
    </row>
    <row r="18" ht="40.5" hidden="1" customHeight="1" spans="1:19">
      <c r="A18" s="2" t="s">
        <v>684</v>
      </c>
      <c r="B18" s="2">
        <v>15</v>
      </c>
      <c r="C18" s="2" t="s">
        <v>685</v>
      </c>
      <c r="D18" s="5">
        <v>440781101202</v>
      </c>
      <c r="E18" s="2" t="s">
        <v>288</v>
      </c>
      <c r="F18" s="2">
        <v>2447</v>
      </c>
      <c r="G18" s="2">
        <v>1</v>
      </c>
      <c r="H18" s="2" t="s">
        <v>285</v>
      </c>
      <c r="I18" s="2">
        <v>0</v>
      </c>
      <c r="J18" s="2">
        <v>2.032</v>
      </c>
      <c r="K18" s="2" t="s">
        <v>686</v>
      </c>
      <c r="L18" s="2" t="s">
        <v>687</v>
      </c>
      <c r="M18" s="2">
        <v>4</v>
      </c>
      <c r="N18" s="2">
        <v>5</v>
      </c>
      <c r="O18" s="2" t="s">
        <v>688</v>
      </c>
      <c r="P18" s="2">
        <v>3</v>
      </c>
      <c r="Q18" s="2">
        <v>0</v>
      </c>
      <c r="R18" s="9">
        <f t="shared" si="0"/>
        <v>2.032</v>
      </c>
      <c r="S18" s="2">
        <v>2447</v>
      </c>
    </row>
    <row r="19" ht="40.5" hidden="1" customHeight="1" spans="1:19">
      <c r="A19" s="2" t="s">
        <v>684</v>
      </c>
      <c r="B19" s="2">
        <v>16</v>
      </c>
      <c r="C19" s="2" t="s">
        <v>685</v>
      </c>
      <c r="D19" s="5">
        <v>440781113214</v>
      </c>
      <c r="E19" s="2" t="s">
        <v>61</v>
      </c>
      <c r="F19" s="2">
        <v>2078</v>
      </c>
      <c r="G19" s="2">
        <v>1</v>
      </c>
      <c r="H19" s="2" t="s">
        <v>58</v>
      </c>
      <c r="I19" s="2">
        <v>0</v>
      </c>
      <c r="J19" s="2">
        <v>8.188</v>
      </c>
      <c r="K19" s="2" t="s">
        <v>686</v>
      </c>
      <c r="L19" s="2" t="s">
        <v>687</v>
      </c>
      <c r="M19" s="2">
        <v>5</v>
      </c>
      <c r="N19" s="2">
        <v>7</v>
      </c>
      <c r="O19" s="2" t="s">
        <v>688</v>
      </c>
      <c r="P19" s="2">
        <v>2</v>
      </c>
      <c r="Q19" s="2">
        <v>0</v>
      </c>
      <c r="R19" s="9">
        <f t="shared" si="0"/>
        <v>8.188</v>
      </c>
      <c r="S19" s="2">
        <v>2078</v>
      </c>
    </row>
    <row r="20" ht="40.5" customHeight="1" spans="1:19">
      <c r="A20" s="2" t="s">
        <v>684</v>
      </c>
      <c r="B20" s="2">
        <v>17</v>
      </c>
      <c r="C20" s="2" t="s">
        <v>685</v>
      </c>
      <c r="D20" s="5">
        <v>440781115219</v>
      </c>
      <c r="E20" s="2" t="s">
        <v>292</v>
      </c>
      <c r="F20" s="2">
        <v>4407</v>
      </c>
      <c r="G20" s="2">
        <v>1</v>
      </c>
      <c r="H20" s="2" t="s">
        <v>289</v>
      </c>
      <c r="I20" s="2">
        <v>0</v>
      </c>
      <c r="J20" s="2">
        <v>15.968</v>
      </c>
      <c r="K20" s="2" t="s">
        <v>686</v>
      </c>
      <c r="L20" s="2" t="s">
        <v>687</v>
      </c>
      <c r="M20" s="2">
        <v>4</v>
      </c>
      <c r="N20" s="2">
        <v>5</v>
      </c>
      <c r="O20" s="2" t="s">
        <v>688</v>
      </c>
      <c r="P20" s="2">
        <v>0</v>
      </c>
      <c r="Q20" s="2">
        <v>1</v>
      </c>
      <c r="R20" s="9">
        <f t="shared" si="0"/>
        <v>15.968</v>
      </c>
      <c r="S20" s="2">
        <v>4407</v>
      </c>
    </row>
    <row r="21" ht="40.5" customHeight="1" spans="1:19">
      <c r="A21" s="2" t="s">
        <v>684</v>
      </c>
      <c r="B21" s="2">
        <v>18</v>
      </c>
      <c r="C21" s="2" t="s">
        <v>685</v>
      </c>
      <c r="D21" s="5">
        <v>440781115223</v>
      </c>
      <c r="E21" s="2" t="s">
        <v>74</v>
      </c>
      <c r="F21" s="2">
        <v>5497</v>
      </c>
      <c r="G21" s="2">
        <v>1</v>
      </c>
      <c r="H21" s="2" t="s">
        <v>71</v>
      </c>
      <c r="I21" s="2">
        <v>1.496</v>
      </c>
      <c r="J21" s="2">
        <v>9.169</v>
      </c>
      <c r="K21" s="2" t="s">
        <v>686</v>
      </c>
      <c r="L21" s="2" t="s">
        <v>687</v>
      </c>
      <c r="M21" s="2">
        <v>5</v>
      </c>
      <c r="N21" s="2">
        <v>6</v>
      </c>
      <c r="O21" s="2" t="s">
        <v>688</v>
      </c>
      <c r="P21" s="2">
        <v>0</v>
      </c>
      <c r="Q21" s="2">
        <v>1</v>
      </c>
      <c r="R21" s="9">
        <f t="shared" si="0"/>
        <v>7.673</v>
      </c>
      <c r="S21" s="2">
        <v>5497</v>
      </c>
    </row>
    <row r="22" ht="40.5" hidden="1" customHeight="1" spans="1:19">
      <c r="A22" s="2" t="s">
        <v>684</v>
      </c>
      <c r="B22" s="2">
        <v>19</v>
      </c>
      <c r="C22" s="2" t="s">
        <v>685</v>
      </c>
      <c r="D22" s="5">
        <v>440781111225</v>
      </c>
      <c r="E22" s="2" t="s">
        <v>119</v>
      </c>
      <c r="F22" s="2">
        <v>2178</v>
      </c>
      <c r="G22" s="2">
        <v>1</v>
      </c>
      <c r="H22" s="2" t="s">
        <v>116</v>
      </c>
      <c r="I22" s="2">
        <v>0</v>
      </c>
      <c r="J22" s="2">
        <v>1.014</v>
      </c>
      <c r="K22" s="2" t="s">
        <v>686</v>
      </c>
      <c r="L22" s="2" t="s">
        <v>687</v>
      </c>
      <c r="M22" s="2">
        <v>5</v>
      </c>
      <c r="N22" s="2">
        <v>8.5</v>
      </c>
      <c r="O22" s="2" t="s">
        <v>688</v>
      </c>
      <c r="P22" s="2">
        <v>3</v>
      </c>
      <c r="Q22" s="2">
        <v>0</v>
      </c>
      <c r="R22" s="9">
        <f t="shared" si="0"/>
        <v>1.014</v>
      </c>
      <c r="S22" s="2">
        <v>2178</v>
      </c>
    </row>
    <row r="23" ht="40.5" hidden="1" customHeight="1" spans="1:19">
      <c r="A23" s="2" t="s">
        <v>684</v>
      </c>
      <c r="B23" s="2">
        <v>20</v>
      </c>
      <c r="C23" s="2" t="s">
        <v>685</v>
      </c>
      <c r="D23" s="5">
        <v>440781101222</v>
      </c>
      <c r="E23" s="2" t="s">
        <v>355</v>
      </c>
      <c r="F23" s="2">
        <v>1688</v>
      </c>
      <c r="G23" s="2">
        <v>1</v>
      </c>
      <c r="H23" s="2" t="s">
        <v>352</v>
      </c>
      <c r="I23" s="2">
        <v>1.151</v>
      </c>
      <c r="J23" s="2">
        <v>3.278</v>
      </c>
      <c r="K23" s="2" t="s">
        <v>686</v>
      </c>
      <c r="L23" s="2" t="s">
        <v>687</v>
      </c>
      <c r="M23" s="2">
        <v>5</v>
      </c>
      <c r="N23" s="2">
        <v>6</v>
      </c>
      <c r="O23" s="2" t="s">
        <v>688</v>
      </c>
      <c r="P23" s="2">
        <v>3</v>
      </c>
      <c r="Q23" s="2">
        <v>0</v>
      </c>
      <c r="R23" s="9">
        <f t="shared" si="0"/>
        <v>2.127</v>
      </c>
      <c r="S23" s="2">
        <v>1688</v>
      </c>
    </row>
    <row r="24" ht="40.5" hidden="1" customHeight="1" spans="1:19">
      <c r="A24" s="2" t="s">
        <v>684</v>
      </c>
      <c r="B24" s="2">
        <v>21</v>
      </c>
      <c r="C24" s="2" t="s">
        <v>685</v>
      </c>
      <c r="D24" s="5">
        <v>440781105223</v>
      </c>
      <c r="E24" s="2" t="s">
        <v>41</v>
      </c>
      <c r="F24" s="2">
        <v>1975</v>
      </c>
      <c r="G24" s="2">
        <v>1</v>
      </c>
      <c r="H24" s="2" t="s">
        <v>38</v>
      </c>
      <c r="I24" s="2">
        <v>0</v>
      </c>
      <c r="J24" s="2">
        <v>6.494</v>
      </c>
      <c r="K24" s="2" t="s">
        <v>686</v>
      </c>
      <c r="L24" s="2" t="s">
        <v>687</v>
      </c>
      <c r="M24" s="2">
        <v>5</v>
      </c>
      <c r="N24" s="2">
        <v>6</v>
      </c>
      <c r="O24" s="2" t="s">
        <v>688</v>
      </c>
      <c r="P24" s="2">
        <v>0</v>
      </c>
      <c r="Q24" s="2">
        <v>0</v>
      </c>
      <c r="R24" s="9">
        <f t="shared" si="0"/>
        <v>6.494</v>
      </c>
      <c r="S24" s="2">
        <v>1975</v>
      </c>
    </row>
    <row r="25" ht="40.5" hidden="1" customHeight="1" spans="1:19">
      <c r="A25" s="2" t="s">
        <v>684</v>
      </c>
      <c r="B25" s="2">
        <v>22</v>
      </c>
      <c r="C25" s="2" t="s">
        <v>685</v>
      </c>
      <c r="D25" s="5">
        <v>440781107220</v>
      </c>
      <c r="E25" s="2" t="s">
        <v>270</v>
      </c>
      <c r="F25" s="2">
        <v>2014</v>
      </c>
      <c r="G25" s="2">
        <v>1</v>
      </c>
      <c r="H25" s="2" t="s">
        <v>267</v>
      </c>
      <c r="I25" s="2">
        <v>0</v>
      </c>
      <c r="J25" s="2">
        <v>2.525</v>
      </c>
      <c r="K25" s="2" t="s">
        <v>686</v>
      </c>
      <c r="L25" s="2" t="s">
        <v>687</v>
      </c>
      <c r="M25" s="2">
        <v>3.5</v>
      </c>
      <c r="N25" s="2">
        <v>5</v>
      </c>
      <c r="O25" s="2" t="s">
        <v>688</v>
      </c>
      <c r="P25" s="2">
        <v>0</v>
      </c>
      <c r="Q25" s="2">
        <v>0</v>
      </c>
      <c r="R25" s="9">
        <f t="shared" si="0"/>
        <v>2.525</v>
      </c>
      <c r="S25" s="2">
        <v>2014</v>
      </c>
    </row>
    <row r="26" ht="40.5" customHeight="1" spans="1:19">
      <c r="A26" s="2" t="s">
        <v>684</v>
      </c>
      <c r="B26" s="2">
        <v>23</v>
      </c>
      <c r="C26" s="2" t="s">
        <v>685</v>
      </c>
      <c r="D26" s="5">
        <v>440781114210</v>
      </c>
      <c r="E26" s="2" t="s">
        <v>212</v>
      </c>
      <c r="F26" s="2">
        <v>5354</v>
      </c>
      <c r="G26" s="2">
        <v>1</v>
      </c>
      <c r="H26" s="2" t="s">
        <v>209</v>
      </c>
      <c r="I26" s="2">
        <v>0</v>
      </c>
      <c r="J26" s="2">
        <v>2.415</v>
      </c>
      <c r="K26" s="2" t="s">
        <v>686</v>
      </c>
      <c r="L26" s="2" t="s">
        <v>687</v>
      </c>
      <c r="M26" s="2">
        <v>5</v>
      </c>
      <c r="N26" s="2">
        <v>10</v>
      </c>
      <c r="O26" s="2" t="s">
        <v>688</v>
      </c>
      <c r="P26" s="2">
        <v>2</v>
      </c>
      <c r="Q26" s="2">
        <v>1</v>
      </c>
      <c r="R26" s="9">
        <f t="shared" si="0"/>
        <v>2.415</v>
      </c>
      <c r="S26" s="2">
        <v>5354</v>
      </c>
    </row>
    <row r="27" ht="40.5" hidden="1" customHeight="1" spans="1:19">
      <c r="A27" s="2" t="s">
        <v>684</v>
      </c>
      <c r="B27" s="2">
        <v>24</v>
      </c>
      <c r="C27" s="2" t="s">
        <v>685</v>
      </c>
      <c r="D27" s="5">
        <v>440781111237</v>
      </c>
      <c r="E27" s="2" t="s">
        <v>88</v>
      </c>
      <c r="F27" s="2">
        <v>1812</v>
      </c>
      <c r="G27" s="2">
        <v>1</v>
      </c>
      <c r="H27" s="2" t="s">
        <v>85</v>
      </c>
      <c r="I27" s="2">
        <v>0</v>
      </c>
      <c r="J27" s="2">
        <v>9.165</v>
      </c>
      <c r="K27" s="2" t="s">
        <v>686</v>
      </c>
      <c r="L27" s="2" t="s">
        <v>687</v>
      </c>
      <c r="M27" s="2">
        <v>5.5</v>
      </c>
      <c r="N27" s="2">
        <v>6</v>
      </c>
      <c r="O27" s="2" t="s">
        <v>688</v>
      </c>
      <c r="P27" s="2">
        <v>0</v>
      </c>
      <c r="Q27" s="2">
        <v>0</v>
      </c>
      <c r="R27" s="9">
        <f t="shared" si="0"/>
        <v>9.165</v>
      </c>
      <c r="S27" s="2">
        <v>1812</v>
      </c>
    </row>
    <row r="28" ht="54" customHeight="1" spans="1:19">
      <c r="A28" s="2" t="s">
        <v>684</v>
      </c>
      <c r="B28" s="2">
        <v>25</v>
      </c>
      <c r="C28" s="2" t="s">
        <v>685</v>
      </c>
      <c r="D28" s="5">
        <v>440781113221</v>
      </c>
      <c r="E28" s="2" t="s">
        <v>103</v>
      </c>
      <c r="F28" s="2">
        <v>5420</v>
      </c>
      <c r="G28" s="2">
        <v>2</v>
      </c>
      <c r="H28" s="2" t="s">
        <v>100</v>
      </c>
      <c r="I28" s="2">
        <v>0</v>
      </c>
      <c r="J28" s="2">
        <v>8.597</v>
      </c>
      <c r="K28" s="2" t="s">
        <v>686</v>
      </c>
      <c r="L28" s="2" t="s">
        <v>687</v>
      </c>
      <c r="M28" s="2">
        <v>4.5</v>
      </c>
      <c r="N28" s="2">
        <v>5</v>
      </c>
      <c r="O28" s="2" t="s">
        <v>688</v>
      </c>
      <c r="P28" s="2">
        <v>3</v>
      </c>
      <c r="Q28" s="2">
        <v>1</v>
      </c>
      <c r="R28" s="9">
        <f t="shared" si="0"/>
        <v>8.597</v>
      </c>
      <c r="S28" s="2">
        <v>5420</v>
      </c>
    </row>
    <row r="29" ht="40.5" hidden="1" customHeight="1" spans="1:19">
      <c r="A29" s="2" t="s">
        <v>684</v>
      </c>
      <c r="B29" s="2">
        <v>26</v>
      </c>
      <c r="C29" s="2" t="s">
        <v>685</v>
      </c>
      <c r="D29" s="5">
        <v>440781101213</v>
      </c>
      <c r="E29" s="2" t="s">
        <v>689</v>
      </c>
      <c r="F29" s="2">
        <v>2353</v>
      </c>
      <c r="G29" s="2">
        <v>1</v>
      </c>
      <c r="H29" s="2" t="s">
        <v>690</v>
      </c>
      <c r="I29" s="2">
        <v>0</v>
      </c>
      <c r="J29" s="2">
        <v>2.481</v>
      </c>
      <c r="K29" s="2" t="s">
        <v>686</v>
      </c>
      <c r="L29" s="2" t="s">
        <v>687</v>
      </c>
      <c r="M29" s="2">
        <v>5</v>
      </c>
      <c r="N29" s="2">
        <v>6</v>
      </c>
      <c r="O29" s="2" t="s">
        <v>688</v>
      </c>
      <c r="P29" s="2">
        <v>0</v>
      </c>
      <c r="Q29" s="2">
        <v>0</v>
      </c>
      <c r="R29" s="9">
        <f t="shared" si="0"/>
        <v>2.481</v>
      </c>
      <c r="S29" s="2">
        <v>2353</v>
      </c>
    </row>
    <row r="30" ht="54" customHeight="1" spans="1:19">
      <c r="A30" s="2" t="s">
        <v>684</v>
      </c>
      <c r="B30" s="2">
        <v>27</v>
      </c>
      <c r="C30" s="2" t="s">
        <v>685</v>
      </c>
      <c r="D30" s="5">
        <v>440781120216</v>
      </c>
      <c r="E30" s="2" t="s">
        <v>198</v>
      </c>
      <c r="F30" s="2">
        <v>3150</v>
      </c>
      <c r="G30" s="2">
        <v>2</v>
      </c>
      <c r="H30" s="2" t="s">
        <v>195</v>
      </c>
      <c r="I30" s="2">
        <v>0</v>
      </c>
      <c r="J30" s="2">
        <v>6.444</v>
      </c>
      <c r="K30" s="2" t="s">
        <v>686</v>
      </c>
      <c r="L30" s="2" t="s">
        <v>687</v>
      </c>
      <c r="M30" s="2">
        <v>5</v>
      </c>
      <c r="N30" s="2">
        <v>6</v>
      </c>
      <c r="O30" s="2" t="s">
        <v>688</v>
      </c>
      <c r="P30" s="2">
        <v>0</v>
      </c>
      <c r="Q30" s="2">
        <v>1</v>
      </c>
      <c r="R30" s="9">
        <f t="shared" si="0"/>
        <v>6.444</v>
      </c>
      <c r="S30" s="2">
        <v>3150</v>
      </c>
    </row>
    <row r="31" ht="40.5" customHeight="1" spans="1:19">
      <c r="A31" s="2" t="s">
        <v>684</v>
      </c>
      <c r="B31" s="2">
        <v>28</v>
      </c>
      <c r="C31" s="2" t="s">
        <v>685</v>
      </c>
      <c r="D31" s="5">
        <v>440781107213</v>
      </c>
      <c r="E31" s="2" t="s">
        <v>232</v>
      </c>
      <c r="F31" s="2">
        <v>2928</v>
      </c>
      <c r="G31" s="2">
        <v>1</v>
      </c>
      <c r="H31" s="2" t="s">
        <v>229</v>
      </c>
      <c r="I31" s="2">
        <v>0</v>
      </c>
      <c r="J31" s="2">
        <v>4.372</v>
      </c>
      <c r="K31" s="2" t="s">
        <v>686</v>
      </c>
      <c r="L31" s="2" t="s">
        <v>687</v>
      </c>
      <c r="M31" s="2">
        <v>4</v>
      </c>
      <c r="N31" s="2">
        <v>5</v>
      </c>
      <c r="O31" s="2" t="s">
        <v>688</v>
      </c>
      <c r="P31" s="2">
        <v>0</v>
      </c>
      <c r="Q31" s="2">
        <v>1</v>
      </c>
      <c r="R31" s="9">
        <f t="shared" si="0"/>
        <v>4.372</v>
      </c>
      <c r="S31" s="2">
        <v>2928</v>
      </c>
    </row>
    <row r="32" ht="40.5" hidden="1" customHeight="1" spans="1:19">
      <c r="A32" s="2" t="s">
        <v>684</v>
      </c>
      <c r="B32" s="2">
        <v>29</v>
      </c>
      <c r="C32" s="2" t="s">
        <v>685</v>
      </c>
      <c r="D32" s="5">
        <v>440781111217</v>
      </c>
      <c r="E32" s="2" t="s">
        <v>124</v>
      </c>
      <c r="F32" s="2">
        <v>1258</v>
      </c>
      <c r="G32" s="2">
        <v>1</v>
      </c>
      <c r="H32" s="2" t="s">
        <v>121</v>
      </c>
      <c r="I32" s="2">
        <v>0</v>
      </c>
      <c r="J32" s="2">
        <v>6.978</v>
      </c>
      <c r="K32" s="2" t="s">
        <v>686</v>
      </c>
      <c r="L32" s="2" t="s">
        <v>687</v>
      </c>
      <c r="M32" s="2">
        <v>3.5</v>
      </c>
      <c r="N32" s="2">
        <v>4.5</v>
      </c>
      <c r="O32" s="2" t="s">
        <v>688</v>
      </c>
      <c r="P32" s="2">
        <v>3</v>
      </c>
      <c r="Q32" s="2">
        <v>0</v>
      </c>
      <c r="R32" s="9">
        <f t="shared" si="0"/>
        <v>6.978</v>
      </c>
      <c r="S32" s="2">
        <v>1258</v>
      </c>
    </row>
    <row r="33" ht="40.5" hidden="1" customHeight="1" spans="1:19">
      <c r="A33" s="2" t="s">
        <v>684</v>
      </c>
      <c r="B33" s="2">
        <v>30</v>
      </c>
      <c r="C33" s="2" t="s">
        <v>685</v>
      </c>
      <c r="D33" s="5">
        <v>440781105213</v>
      </c>
      <c r="E33" s="2" t="s">
        <v>280</v>
      </c>
      <c r="F33" s="2">
        <v>1284</v>
      </c>
      <c r="G33" s="2">
        <v>1</v>
      </c>
      <c r="H33" s="2" t="s">
        <v>277</v>
      </c>
      <c r="I33" s="2">
        <v>0</v>
      </c>
      <c r="J33" s="2">
        <v>2.313</v>
      </c>
      <c r="K33" s="2" t="s">
        <v>686</v>
      </c>
      <c r="L33" s="2" t="s">
        <v>687</v>
      </c>
      <c r="M33" s="2">
        <v>3.5</v>
      </c>
      <c r="N33" s="2">
        <v>4.5</v>
      </c>
      <c r="O33" s="2" t="s">
        <v>688</v>
      </c>
      <c r="P33" s="2">
        <v>0</v>
      </c>
      <c r="Q33" s="2">
        <v>0</v>
      </c>
      <c r="R33" s="9">
        <f t="shared" si="0"/>
        <v>2.313</v>
      </c>
      <c r="S33" s="2">
        <v>1284</v>
      </c>
    </row>
    <row r="34" ht="40.5" hidden="1" customHeight="1" spans="1:19">
      <c r="A34" s="2" t="s">
        <v>684</v>
      </c>
      <c r="B34" s="2">
        <v>31</v>
      </c>
      <c r="C34" s="2" t="s">
        <v>685</v>
      </c>
      <c r="D34" s="5">
        <v>440781103205</v>
      </c>
      <c r="E34" s="2" t="s">
        <v>128</v>
      </c>
      <c r="F34" s="2">
        <v>2283</v>
      </c>
      <c r="G34" s="2">
        <v>1</v>
      </c>
      <c r="H34" s="2" t="s">
        <v>125</v>
      </c>
      <c r="I34" s="2">
        <v>1.018</v>
      </c>
      <c r="J34" s="2">
        <v>4.446</v>
      </c>
      <c r="K34" s="2" t="s">
        <v>686</v>
      </c>
      <c r="L34" s="2" t="s">
        <v>687</v>
      </c>
      <c r="M34" s="2">
        <v>5</v>
      </c>
      <c r="N34" s="2">
        <v>7</v>
      </c>
      <c r="O34" s="2" t="s">
        <v>688</v>
      </c>
      <c r="P34" s="2">
        <v>0</v>
      </c>
      <c r="Q34" s="2">
        <v>0</v>
      </c>
      <c r="R34" s="9">
        <f t="shared" si="0"/>
        <v>3.428</v>
      </c>
      <c r="S34" s="2">
        <v>2283</v>
      </c>
    </row>
    <row r="35" ht="40.5" hidden="1" customHeight="1" spans="1:19">
      <c r="A35" s="2" t="s">
        <v>684</v>
      </c>
      <c r="B35" s="2">
        <v>32</v>
      </c>
      <c r="C35" s="2" t="s">
        <v>685</v>
      </c>
      <c r="D35" s="5">
        <v>440781113235</v>
      </c>
      <c r="E35" s="2" t="s">
        <v>284</v>
      </c>
      <c r="F35" s="2">
        <v>1703</v>
      </c>
      <c r="G35" s="2">
        <v>1</v>
      </c>
      <c r="H35" s="2" t="s">
        <v>281</v>
      </c>
      <c r="I35" s="2">
        <v>0.843</v>
      </c>
      <c r="J35" s="2">
        <v>2.252</v>
      </c>
      <c r="K35" s="2" t="s">
        <v>686</v>
      </c>
      <c r="L35" s="2" t="s">
        <v>687</v>
      </c>
      <c r="M35" s="2">
        <v>3.5</v>
      </c>
      <c r="N35" s="2">
        <v>5</v>
      </c>
      <c r="O35" s="2" t="s">
        <v>688</v>
      </c>
      <c r="P35" s="2">
        <v>2</v>
      </c>
      <c r="Q35" s="2">
        <v>0</v>
      </c>
      <c r="R35" s="9">
        <f t="shared" si="0"/>
        <v>1.409</v>
      </c>
      <c r="S35" s="2">
        <v>1703</v>
      </c>
    </row>
    <row r="36" ht="40.5" hidden="1" customHeight="1" spans="1:19">
      <c r="A36" s="2" t="s">
        <v>684</v>
      </c>
      <c r="B36" s="2">
        <v>33</v>
      </c>
      <c r="C36" s="2" t="s">
        <v>685</v>
      </c>
      <c r="D36" s="5">
        <v>440781117203</v>
      </c>
      <c r="E36" s="2" t="s">
        <v>691</v>
      </c>
      <c r="F36" s="2">
        <v>2038</v>
      </c>
      <c r="G36" s="2">
        <v>1</v>
      </c>
      <c r="H36" s="2" t="s">
        <v>692</v>
      </c>
      <c r="I36" s="2">
        <v>1.002</v>
      </c>
      <c r="J36" s="2">
        <v>2.272</v>
      </c>
      <c r="K36" s="2" t="s">
        <v>686</v>
      </c>
      <c r="L36" s="2" t="s">
        <v>687</v>
      </c>
      <c r="M36" s="2">
        <v>3.5</v>
      </c>
      <c r="N36" s="2">
        <v>4.5</v>
      </c>
      <c r="O36" s="2" t="s">
        <v>688</v>
      </c>
      <c r="P36" s="2">
        <v>0</v>
      </c>
      <c r="Q36" s="2">
        <v>0</v>
      </c>
      <c r="R36" s="9">
        <f t="shared" si="0"/>
        <v>1.27</v>
      </c>
      <c r="S36" s="2">
        <v>2038</v>
      </c>
    </row>
    <row r="37" ht="40.5" hidden="1" customHeight="1" spans="1:19">
      <c r="A37" s="2" t="s">
        <v>684</v>
      </c>
      <c r="B37" s="2">
        <v>34</v>
      </c>
      <c r="C37" s="2" t="s">
        <v>685</v>
      </c>
      <c r="D37" s="5">
        <v>440781001210</v>
      </c>
      <c r="E37" s="2" t="s">
        <v>151</v>
      </c>
      <c r="F37" s="2">
        <v>1558</v>
      </c>
      <c r="G37" s="2">
        <v>1</v>
      </c>
      <c r="H37" s="2" t="s">
        <v>148</v>
      </c>
      <c r="I37" s="2">
        <v>0.362</v>
      </c>
      <c r="J37" s="2">
        <v>3.827</v>
      </c>
      <c r="K37" s="2" t="s">
        <v>686</v>
      </c>
      <c r="L37" s="2" t="s">
        <v>687</v>
      </c>
      <c r="M37" s="2">
        <v>5</v>
      </c>
      <c r="N37" s="2">
        <v>7</v>
      </c>
      <c r="O37" s="2" t="s">
        <v>688</v>
      </c>
      <c r="P37" s="2">
        <v>0</v>
      </c>
      <c r="Q37" s="2">
        <v>0</v>
      </c>
      <c r="R37" s="9">
        <f t="shared" si="0"/>
        <v>3.465</v>
      </c>
      <c r="S37" s="2">
        <v>1558</v>
      </c>
    </row>
    <row r="38" ht="40.5" customHeight="1" spans="1:19">
      <c r="A38" s="2" t="s">
        <v>684</v>
      </c>
      <c r="B38" s="2">
        <v>35</v>
      </c>
      <c r="C38" s="2" t="s">
        <v>685</v>
      </c>
      <c r="D38" s="5">
        <v>440781105227</v>
      </c>
      <c r="E38" s="2" t="s">
        <v>79</v>
      </c>
      <c r="F38" s="2">
        <v>2972</v>
      </c>
      <c r="G38" s="2">
        <v>1</v>
      </c>
      <c r="H38" s="2" t="s">
        <v>76</v>
      </c>
      <c r="I38" s="2">
        <v>0</v>
      </c>
      <c r="J38" s="2">
        <v>2.883</v>
      </c>
      <c r="K38" s="2" t="s">
        <v>686</v>
      </c>
      <c r="L38" s="2" t="s">
        <v>687</v>
      </c>
      <c r="M38" s="2">
        <v>5.5</v>
      </c>
      <c r="N38" s="2">
        <v>6.5</v>
      </c>
      <c r="O38" s="2" t="s">
        <v>688</v>
      </c>
      <c r="P38" s="2">
        <v>0</v>
      </c>
      <c r="Q38" s="2">
        <v>1</v>
      </c>
      <c r="R38" s="9">
        <f t="shared" si="0"/>
        <v>2.883</v>
      </c>
      <c r="S38" s="2">
        <v>2972</v>
      </c>
    </row>
    <row r="39" ht="40.5" hidden="1" customHeight="1" spans="1:19">
      <c r="A39" s="2" t="s">
        <v>684</v>
      </c>
      <c r="B39" s="2">
        <v>36</v>
      </c>
      <c r="C39" s="2" t="s">
        <v>685</v>
      </c>
      <c r="D39" s="5">
        <v>440781109214</v>
      </c>
      <c r="E39" s="2" t="s">
        <v>262</v>
      </c>
      <c r="F39" s="2">
        <v>1482</v>
      </c>
      <c r="G39" s="2">
        <v>1</v>
      </c>
      <c r="H39" s="2" t="s">
        <v>259</v>
      </c>
      <c r="I39" s="2">
        <v>0</v>
      </c>
      <c r="J39" s="2">
        <v>2.981</v>
      </c>
      <c r="K39" s="2" t="s">
        <v>686</v>
      </c>
      <c r="L39" s="2" t="s">
        <v>687</v>
      </c>
      <c r="M39" s="2">
        <v>5</v>
      </c>
      <c r="N39" s="2">
        <v>6</v>
      </c>
      <c r="O39" s="2" t="s">
        <v>688</v>
      </c>
      <c r="P39" s="2">
        <v>0</v>
      </c>
      <c r="Q39" s="2">
        <v>0</v>
      </c>
      <c r="R39" s="9">
        <f t="shared" si="0"/>
        <v>2.981</v>
      </c>
      <c r="S39" s="2">
        <v>1482</v>
      </c>
    </row>
    <row r="40" ht="54" customHeight="1" spans="1:19">
      <c r="A40" s="2" t="s">
        <v>684</v>
      </c>
      <c r="B40" s="2">
        <v>37</v>
      </c>
      <c r="C40" s="2" t="s">
        <v>685</v>
      </c>
      <c r="D40" s="5">
        <v>440781103209</v>
      </c>
      <c r="E40" s="2" t="s">
        <v>305</v>
      </c>
      <c r="F40" s="2">
        <v>2311</v>
      </c>
      <c r="G40" s="2">
        <v>2</v>
      </c>
      <c r="H40" s="2" t="s">
        <v>302</v>
      </c>
      <c r="I40" s="2">
        <v>0</v>
      </c>
      <c r="J40" s="2">
        <v>4.17</v>
      </c>
      <c r="K40" s="2" t="s">
        <v>686</v>
      </c>
      <c r="L40" s="2" t="s">
        <v>687</v>
      </c>
      <c r="M40" s="2">
        <v>4.5</v>
      </c>
      <c r="N40" s="2">
        <v>5.5</v>
      </c>
      <c r="O40" s="2" t="s">
        <v>688</v>
      </c>
      <c r="P40" s="2">
        <v>0</v>
      </c>
      <c r="Q40" s="2">
        <v>1</v>
      </c>
      <c r="R40" s="9">
        <f t="shared" si="0"/>
        <v>4.17</v>
      </c>
      <c r="S40" s="2">
        <v>2311</v>
      </c>
    </row>
    <row r="41" ht="54" customHeight="1" spans="1:19">
      <c r="A41" s="2" t="s">
        <v>684</v>
      </c>
      <c r="B41" s="2">
        <v>38</v>
      </c>
      <c r="C41" s="2" t="s">
        <v>685</v>
      </c>
      <c r="D41" s="5">
        <v>440781113216</v>
      </c>
      <c r="E41" s="2" t="s">
        <v>107</v>
      </c>
      <c r="F41" s="2">
        <v>6341</v>
      </c>
      <c r="G41" s="2">
        <v>2</v>
      </c>
      <c r="H41" s="2" t="s">
        <v>104</v>
      </c>
      <c r="I41" s="2">
        <v>0</v>
      </c>
      <c r="J41" s="2">
        <v>6.84</v>
      </c>
      <c r="K41" s="2" t="s">
        <v>686</v>
      </c>
      <c r="L41" s="2" t="s">
        <v>687</v>
      </c>
      <c r="M41" s="2">
        <v>5</v>
      </c>
      <c r="N41" s="2">
        <v>6</v>
      </c>
      <c r="O41" s="2" t="s">
        <v>688</v>
      </c>
      <c r="P41" s="2">
        <v>0</v>
      </c>
      <c r="Q41" s="2">
        <v>1</v>
      </c>
      <c r="R41" s="9">
        <f t="shared" si="0"/>
        <v>6.84</v>
      </c>
      <c r="S41" s="2">
        <v>6341</v>
      </c>
    </row>
    <row r="42" ht="40.5" hidden="1" customHeight="1" spans="1:19">
      <c r="A42" s="2" t="s">
        <v>684</v>
      </c>
      <c r="B42" s="2">
        <v>39</v>
      </c>
      <c r="C42" s="2" t="s">
        <v>685</v>
      </c>
      <c r="D42" s="5">
        <v>440781001231</v>
      </c>
      <c r="E42" s="2" t="s">
        <v>236</v>
      </c>
      <c r="F42" s="2">
        <v>1312</v>
      </c>
      <c r="G42" s="2">
        <v>1</v>
      </c>
      <c r="H42" s="2" t="s">
        <v>233</v>
      </c>
      <c r="I42" s="2">
        <v>0</v>
      </c>
      <c r="J42" s="2">
        <v>5.103</v>
      </c>
      <c r="K42" s="2" t="s">
        <v>686</v>
      </c>
      <c r="L42" s="2" t="s">
        <v>687</v>
      </c>
      <c r="M42" s="2">
        <v>4</v>
      </c>
      <c r="N42" s="2">
        <v>5</v>
      </c>
      <c r="O42" s="2" t="s">
        <v>688</v>
      </c>
      <c r="P42" s="2">
        <v>3</v>
      </c>
      <c r="Q42" s="2">
        <v>0</v>
      </c>
      <c r="R42" s="9">
        <f t="shared" si="0"/>
        <v>5.103</v>
      </c>
      <c r="S42" s="2">
        <v>1312</v>
      </c>
    </row>
    <row r="43" ht="40.5" customHeight="1" spans="1:19">
      <c r="A43" s="2" t="s">
        <v>684</v>
      </c>
      <c r="B43" s="2">
        <v>40</v>
      </c>
      <c r="C43" s="2" t="s">
        <v>685</v>
      </c>
      <c r="D43" s="5">
        <v>440781120203</v>
      </c>
      <c r="E43" s="2" t="s">
        <v>45</v>
      </c>
      <c r="F43" s="2">
        <v>3160</v>
      </c>
      <c r="G43" s="2">
        <v>1</v>
      </c>
      <c r="H43" s="2" t="s">
        <v>42</v>
      </c>
      <c r="I43" s="2">
        <v>0</v>
      </c>
      <c r="J43" s="2">
        <v>4.352</v>
      </c>
      <c r="K43" s="2" t="s">
        <v>686</v>
      </c>
      <c r="L43" s="2" t="s">
        <v>687</v>
      </c>
      <c r="M43" s="2">
        <v>3.5</v>
      </c>
      <c r="N43" s="2">
        <v>5</v>
      </c>
      <c r="O43" s="2" t="s">
        <v>688</v>
      </c>
      <c r="P43" s="2">
        <v>0</v>
      </c>
      <c r="Q43" s="2">
        <v>1</v>
      </c>
      <c r="R43" s="9">
        <f t="shared" si="0"/>
        <v>4.352</v>
      </c>
      <c r="S43" s="2">
        <v>3160</v>
      </c>
    </row>
    <row r="44" ht="40.5" hidden="1" customHeight="1" spans="1:19">
      <c r="A44" s="2" t="s">
        <v>684</v>
      </c>
      <c r="B44" s="2">
        <v>41</v>
      </c>
      <c r="C44" s="2" t="s">
        <v>685</v>
      </c>
      <c r="D44" s="5">
        <v>440781108215</v>
      </c>
      <c r="E44" s="2" t="s">
        <v>349</v>
      </c>
      <c r="F44" s="2">
        <v>2130</v>
      </c>
      <c r="G44" s="2">
        <v>1</v>
      </c>
      <c r="H44" s="2" t="s">
        <v>346</v>
      </c>
      <c r="I44" s="2">
        <v>0</v>
      </c>
      <c r="J44" s="2">
        <v>3.927</v>
      </c>
      <c r="K44" s="2" t="s">
        <v>686</v>
      </c>
      <c r="L44" s="2" t="s">
        <v>687</v>
      </c>
      <c r="M44" s="2">
        <v>4</v>
      </c>
      <c r="N44" s="2">
        <v>5</v>
      </c>
      <c r="O44" s="2" t="s">
        <v>688</v>
      </c>
      <c r="P44" s="2">
        <v>0</v>
      </c>
      <c r="Q44" s="2">
        <v>0</v>
      </c>
      <c r="R44" s="9">
        <f t="shared" si="0"/>
        <v>3.927</v>
      </c>
      <c r="S44" s="2">
        <v>2130</v>
      </c>
    </row>
    <row r="45" ht="40.5" customHeight="1" spans="1:19">
      <c r="A45" s="2" t="s">
        <v>684</v>
      </c>
      <c r="B45" s="2">
        <v>42</v>
      </c>
      <c r="C45" s="2" t="s">
        <v>685</v>
      </c>
      <c r="D45" s="5">
        <v>440781103207</v>
      </c>
      <c r="E45" s="2" t="s">
        <v>133</v>
      </c>
      <c r="F45" s="2">
        <v>4874</v>
      </c>
      <c r="G45" s="2">
        <v>1</v>
      </c>
      <c r="H45" s="2" t="s">
        <v>130</v>
      </c>
      <c r="I45" s="2">
        <v>3.489</v>
      </c>
      <c r="J45" s="2">
        <v>6.547</v>
      </c>
      <c r="K45" s="2" t="s">
        <v>686</v>
      </c>
      <c r="L45" s="2" t="s">
        <v>687</v>
      </c>
      <c r="M45" s="2">
        <v>4</v>
      </c>
      <c r="N45" s="2">
        <v>6</v>
      </c>
      <c r="O45" s="2" t="s">
        <v>688</v>
      </c>
      <c r="P45" s="2">
        <v>0</v>
      </c>
      <c r="Q45" s="2">
        <v>1</v>
      </c>
      <c r="R45" s="9">
        <f t="shared" si="0"/>
        <v>3.058</v>
      </c>
      <c r="S45" s="2">
        <v>4874</v>
      </c>
    </row>
    <row r="46" ht="40.5" hidden="1" customHeight="1" spans="1:19">
      <c r="A46" s="2" t="s">
        <v>684</v>
      </c>
      <c r="B46" s="2">
        <v>43</v>
      </c>
      <c r="C46" s="2" t="s">
        <v>685</v>
      </c>
      <c r="D46" s="5">
        <v>440781120212</v>
      </c>
      <c r="E46" s="2" t="s">
        <v>194</v>
      </c>
      <c r="F46" s="2">
        <v>1164</v>
      </c>
      <c r="G46" s="2">
        <v>1</v>
      </c>
      <c r="H46" s="2" t="s">
        <v>191</v>
      </c>
      <c r="I46" s="2">
        <v>0</v>
      </c>
      <c r="J46" s="2">
        <v>6.539</v>
      </c>
      <c r="K46" s="2" t="s">
        <v>686</v>
      </c>
      <c r="L46" s="2" t="s">
        <v>687</v>
      </c>
      <c r="M46" s="2">
        <v>3.5</v>
      </c>
      <c r="N46" s="2">
        <v>5.5</v>
      </c>
      <c r="O46" s="2" t="s">
        <v>688</v>
      </c>
      <c r="P46" s="2">
        <v>0</v>
      </c>
      <c r="Q46" s="2">
        <v>0</v>
      </c>
      <c r="R46" s="9">
        <f t="shared" si="0"/>
        <v>6.539</v>
      </c>
      <c r="S46" s="2">
        <v>1164</v>
      </c>
    </row>
    <row r="47" ht="54" customHeight="1" spans="1:19">
      <c r="A47" s="2" t="s">
        <v>684</v>
      </c>
      <c r="B47" s="2">
        <v>44</v>
      </c>
      <c r="C47" s="2" t="s">
        <v>685</v>
      </c>
      <c r="D47" s="5">
        <v>440781111219</v>
      </c>
      <c r="E47" s="2" t="s">
        <v>337</v>
      </c>
      <c r="F47" s="2">
        <v>4188</v>
      </c>
      <c r="G47" s="2">
        <v>2</v>
      </c>
      <c r="H47" s="2" t="s">
        <v>334</v>
      </c>
      <c r="I47" s="2">
        <v>0</v>
      </c>
      <c r="J47" s="2">
        <v>5.853</v>
      </c>
      <c r="K47" s="2" t="s">
        <v>686</v>
      </c>
      <c r="L47" s="2" t="s">
        <v>687</v>
      </c>
      <c r="M47" s="2">
        <v>5</v>
      </c>
      <c r="N47" s="2">
        <v>6</v>
      </c>
      <c r="O47" s="2" t="s">
        <v>688</v>
      </c>
      <c r="P47" s="2">
        <v>3</v>
      </c>
      <c r="Q47" s="2">
        <v>1</v>
      </c>
      <c r="R47" s="9">
        <f t="shared" si="0"/>
        <v>5.853</v>
      </c>
      <c r="S47" s="2">
        <v>4188</v>
      </c>
    </row>
    <row r="48" ht="40.5" hidden="1" customHeight="1" spans="1:19">
      <c r="A48" s="2" t="s">
        <v>684</v>
      </c>
      <c r="B48" s="2">
        <v>45</v>
      </c>
      <c r="C48" s="2" t="s">
        <v>685</v>
      </c>
      <c r="D48" s="5">
        <v>440781001219</v>
      </c>
      <c r="E48" s="2" t="s">
        <v>155</v>
      </c>
      <c r="F48" s="2">
        <v>1628</v>
      </c>
      <c r="G48" s="2">
        <v>1</v>
      </c>
      <c r="H48" s="2" t="s">
        <v>152</v>
      </c>
      <c r="I48" s="2">
        <v>0</v>
      </c>
      <c r="J48" s="2">
        <v>3.088</v>
      </c>
      <c r="K48" s="2" t="s">
        <v>686</v>
      </c>
      <c r="L48" s="2" t="s">
        <v>687</v>
      </c>
      <c r="M48" s="2">
        <v>4.5</v>
      </c>
      <c r="N48" s="2">
        <v>5.5</v>
      </c>
      <c r="O48" s="2" t="s">
        <v>688</v>
      </c>
      <c r="P48" s="2">
        <v>0</v>
      </c>
      <c r="Q48" s="2">
        <v>0</v>
      </c>
      <c r="R48" s="9">
        <f t="shared" si="0"/>
        <v>3.088</v>
      </c>
      <c r="S48" s="2">
        <v>1628</v>
      </c>
    </row>
    <row r="49" ht="40.5" customHeight="1" spans="1:19">
      <c r="A49" s="2" t="s">
        <v>684</v>
      </c>
      <c r="B49" s="2">
        <v>46</v>
      </c>
      <c r="C49" s="2" t="s">
        <v>685</v>
      </c>
      <c r="D49" s="5">
        <v>440781117213</v>
      </c>
      <c r="E49" s="2" t="s">
        <v>250</v>
      </c>
      <c r="F49" s="2">
        <v>3370</v>
      </c>
      <c r="G49" s="2">
        <v>1</v>
      </c>
      <c r="H49" s="2" t="s">
        <v>247</v>
      </c>
      <c r="I49" s="2">
        <v>0</v>
      </c>
      <c r="J49" s="2">
        <v>7.043</v>
      </c>
      <c r="K49" s="2" t="s">
        <v>686</v>
      </c>
      <c r="L49" s="2" t="s">
        <v>687</v>
      </c>
      <c r="M49" s="2">
        <v>4.5</v>
      </c>
      <c r="N49" s="2">
        <v>7</v>
      </c>
      <c r="O49" s="2" t="s">
        <v>688</v>
      </c>
      <c r="P49" s="2">
        <v>3</v>
      </c>
      <c r="Q49" s="2">
        <v>1</v>
      </c>
      <c r="R49" s="9">
        <f t="shared" si="0"/>
        <v>7.043</v>
      </c>
      <c r="S49" s="2">
        <v>3370</v>
      </c>
    </row>
    <row r="50" ht="40.5" hidden="1" customHeight="1" spans="1:19">
      <c r="A50" s="2" t="s">
        <v>684</v>
      </c>
      <c r="B50" s="2">
        <v>47</v>
      </c>
      <c r="C50" s="2" t="s">
        <v>685</v>
      </c>
      <c r="D50" s="5">
        <v>440781120210</v>
      </c>
      <c r="E50" s="2" t="s">
        <v>241</v>
      </c>
      <c r="F50" s="2">
        <v>1927</v>
      </c>
      <c r="G50" s="2">
        <v>1</v>
      </c>
      <c r="H50" s="2" t="s">
        <v>238</v>
      </c>
      <c r="I50" s="2">
        <v>0</v>
      </c>
      <c r="J50" s="2">
        <v>10.961</v>
      </c>
      <c r="K50" s="2" t="s">
        <v>686</v>
      </c>
      <c r="L50" s="2" t="s">
        <v>687</v>
      </c>
      <c r="M50" s="2">
        <v>4.5</v>
      </c>
      <c r="N50" s="2">
        <v>5.5</v>
      </c>
      <c r="O50" s="2" t="s">
        <v>688</v>
      </c>
      <c r="P50" s="2">
        <v>0</v>
      </c>
      <c r="Q50" s="2">
        <v>0</v>
      </c>
      <c r="R50" s="9">
        <f t="shared" si="0"/>
        <v>10.961</v>
      </c>
      <c r="S50" s="2">
        <v>1927</v>
      </c>
    </row>
    <row r="51" ht="67.5" customHeight="1" spans="1:19">
      <c r="A51" s="2" t="s">
        <v>684</v>
      </c>
      <c r="B51" s="2">
        <v>48</v>
      </c>
      <c r="C51" s="2" t="s">
        <v>685</v>
      </c>
      <c r="D51" s="5">
        <v>440781110211</v>
      </c>
      <c r="E51" s="2" t="s">
        <v>112</v>
      </c>
      <c r="F51" s="2">
        <v>10347</v>
      </c>
      <c r="G51" s="2">
        <v>2</v>
      </c>
      <c r="H51" s="2" t="s">
        <v>109</v>
      </c>
      <c r="I51" s="2" t="s">
        <v>113</v>
      </c>
      <c r="J51" s="2" t="s">
        <v>114</v>
      </c>
      <c r="K51" s="2" t="s">
        <v>686</v>
      </c>
      <c r="L51" s="2" t="s">
        <v>687</v>
      </c>
      <c r="M51" s="2">
        <v>4.5</v>
      </c>
      <c r="N51" s="2">
        <v>5.5</v>
      </c>
      <c r="O51" s="2" t="s">
        <v>688</v>
      </c>
      <c r="P51" s="2">
        <v>3</v>
      </c>
      <c r="Q51" s="2">
        <v>1</v>
      </c>
      <c r="R51" s="9">
        <f>3.583+5.784-4.178+10.605-9.695</f>
        <v>6.099</v>
      </c>
      <c r="S51" s="2">
        <v>10347</v>
      </c>
    </row>
    <row r="52" ht="54" customHeight="1" spans="1:19">
      <c r="A52" s="2" t="s">
        <v>684</v>
      </c>
      <c r="B52" s="2">
        <v>49</v>
      </c>
      <c r="C52" s="2" t="s">
        <v>685</v>
      </c>
      <c r="D52" s="5">
        <v>440781102219</v>
      </c>
      <c r="E52" s="2" t="s">
        <v>189</v>
      </c>
      <c r="F52" s="2">
        <v>1751</v>
      </c>
      <c r="G52" s="2">
        <v>2</v>
      </c>
      <c r="H52" s="2" t="s">
        <v>186</v>
      </c>
      <c r="I52" s="2">
        <v>0</v>
      </c>
      <c r="J52" s="2">
        <v>3.613</v>
      </c>
      <c r="K52" s="2" t="s">
        <v>686</v>
      </c>
      <c r="L52" s="2" t="s">
        <v>687</v>
      </c>
      <c r="M52" s="2">
        <v>4</v>
      </c>
      <c r="N52" s="2">
        <v>5</v>
      </c>
      <c r="O52" s="2" t="s">
        <v>688</v>
      </c>
      <c r="P52" s="2">
        <v>0</v>
      </c>
      <c r="Q52" s="2">
        <v>1</v>
      </c>
      <c r="R52" s="9">
        <f t="shared" ref="R52:R64" si="1">J52-I52</f>
        <v>3.613</v>
      </c>
      <c r="S52" s="2">
        <v>1751</v>
      </c>
    </row>
    <row r="53" ht="40.5" customHeight="1" spans="1:19">
      <c r="A53" s="2" t="s">
        <v>684</v>
      </c>
      <c r="B53" s="2">
        <v>50</v>
      </c>
      <c r="C53" s="2" t="s">
        <v>685</v>
      </c>
      <c r="D53" s="5">
        <v>440781103201</v>
      </c>
      <c r="E53" s="2" t="s">
        <v>301</v>
      </c>
      <c r="F53" s="2">
        <v>3146</v>
      </c>
      <c r="G53" s="2">
        <v>1</v>
      </c>
      <c r="H53" s="2" t="s">
        <v>298</v>
      </c>
      <c r="I53" s="2">
        <v>0</v>
      </c>
      <c r="J53" s="2">
        <v>4.211</v>
      </c>
      <c r="K53" s="2" t="s">
        <v>686</v>
      </c>
      <c r="L53" s="2" t="s">
        <v>687</v>
      </c>
      <c r="M53" s="2">
        <v>4.5</v>
      </c>
      <c r="N53" s="2">
        <v>6</v>
      </c>
      <c r="O53" s="2" t="s">
        <v>688</v>
      </c>
      <c r="P53" s="2">
        <v>0</v>
      </c>
      <c r="Q53" s="2">
        <v>1</v>
      </c>
      <c r="R53" s="9">
        <f t="shared" si="1"/>
        <v>4.211</v>
      </c>
      <c r="S53" s="2">
        <v>3146</v>
      </c>
    </row>
    <row r="54" ht="40.5" hidden="1" customHeight="1" spans="1:19">
      <c r="A54" s="2" t="s">
        <v>684</v>
      </c>
      <c r="B54" s="2">
        <v>51</v>
      </c>
      <c r="C54" s="2" t="s">
        <v>685</v>
      </c>
      <c r="D54" s="5">
        <v>440781120217</v>
      </c>
      <c r="E54" s="2" t="s">
        <v>363</v>
      </c>
      <c r="F54" s="2">
        <v>757</v>
      </c>
      <c r="G54" s="2">
        <v>1</v>
      </c>
      <c r="H54" s="2" t="s">
        <v>360</v>
      </c>
      <c r="I54" s="2">
        <v>0</v>
      </c>
      <c r="J54" s="2">
        <v>0.466</v>
      </c>
      <c r="K54" s="2" t="s">
        <v>686</v>
      </c>
      <c r="L54" s="2" t="s">
        <v>687</v>
      </c>
      <c r="M54" s="2">
        <v>3.5</v>
      </c>
      <c r="N54" s="2">
        <v>4.5</v>
      </c>
      <c r="O54" s="2" t="s">
        <v>688</v>
      </c>
      <c r="P54" s="2">
        <v>0</v>
      </c>
      <c r="Q54" s="2">
        <v>0</v>
      </c>
      <c r="R54" s="9">
        <f t="shared" si="1"/>
        <v>0.466</v>
      </c>
      <c r="S54" s="2">
        <v>757</v>
      </c>
    </row>
    <row r="55" ht="40.5" hidden="1" customHeight="1" spans="1:19">
      <c r="A55" s="2" t="s">
        <v>684</v>
      </c>
      <c r="B55" s="2">
        <v>52</v>
      </c>
      <c r="C55" s="2" t="s">
        <v>685</v>
      </c>
      <c r="D55" s="5">
        <v>440781102211</v>
      </c>
      <c r="E55" s="2" t="s">
        <v>317</v>
      </c>
      <c r="F55" s="2">
        <v>2036</v>
      </c>
      <c r="G55" s="2">
        <v>1</v>
      </c>
      <c r="H55" s="2" t="s">
        <v>314</v>
      </c>
      <c r="I55" s="2">
        <v>0</v>
      </c>
      <c r="J55" s="2">
        <v>2.359</v>
      </c>
      <c r="K55" s="2" t="s">
        <v>686</v>
      </c>
      <c r="L55" s="2" t="s">
        <v>687</v>
      </c>
      <c r="M55" s="2">
        <v>5</v>
      </c>
      <c r="N55" s="2">
        <v>6</v>
      </c>
      <c r="O55" s="2" t="s">
        <v>688</v>
      </c>
      <c r="P55" s="2">
        <v>0</v>
      </c>
      <c r="Q55" s="2">
        <v>0</v>
      </c>
      <c r="R55" s="9">
        <f t="shared" si="1"/>
        <v>2.359</v>
      </c>
      <c r="S55" s="2">
        <v>2036</v>
      </c>
    </row>
    <row r="56" ht="40.5" customHeight="1" spans="1:19">
      <c r="A56" s="2" t="s">
        <v>684</v>
      </c>
      <c r="B56" s="2">
        <v>53</v>
      </c>
      <c r="C56" s="2" t="s">
        <v>685</v>
      </c>
      <c r="D56" s="5">
        <v>440781113213</v>
      </c>
      <c r="E56" s="2" t="s">
        <v>367</v>
      </c>
      <c r="F56" s="2">
        <v>3084</v>
      </c>
      <c r="G56" s="2">
        <v>1</v>
      </c>
      <c r="H56" s="2" t="s">
        <v>364</v>
      </c>
      <c r="I56" s="2">
        <v>0</v>
      </c>
      <c r="J56" s="2">
        <v>1.731</v>
      </c>
      <c r="K56" s="2" t="s">
        <v>686</v>
      </c>
      <c r="L56" s="2" t="s">
        <v>687</v>
      </c>
      <c r="M56" s="2">
        <v>5</v>
      </c>
      <c r="N56" s="2">
        <v>6</v>
      </c>
      <c r="O56" s="2" t="s">
        <v>688</v>
      </c>
      <c r="P56" s="2">
        <v>0</v>
      </c>
      <c r="Q56" s="2">
        <v>1</v>
      </c>
      <c r="R56" s="9">
        <f t="shared" si="1"/>
        <v>1.731</v>
      </c>
      <c r="S56" s="2">
        <v>3084</v>
      </c>
    </row>
    <row r="57" ht="40.5" hidden="1" customHeight="1" spans="1:19">
      <c r="A57" s="2" t="s">
        <v>684</v>
      </c>
      <c r="B57" s="2">
        <v>54</v>
      </c>
      <c r="C57" s="2" t="s">
        <v>685</v>
      </c>
      <c r="D57" s="5">
        <v>440781101215</v>
      </c>
      <c r="E57" s="2" t="s">
        <v>161</v>
      </c>
      <c r="F57" s="2">
        <v>1753</v>
      </c>
      <c r="G57" s="2">
        <v>1</v>
      </c>
      <c r="H57" s="2" t="s">
        <v>158</v>
      </c>
      <c r="I57" s="2">
        <v>2.611</v>
      </c>
      <c r="J57" s="2">
        <v>4.017</v>
      </c>
      <c r="K57" s="2" t="s">
        <v>686</v>
      </c>
      <c r="L57" s="2" t="s">
        <v>687</v>
      </c>
      <c r="M57" s="2">
        <v>4</v>
      </c>
      <c r="N57" s="2">
        <v>5</v>
      </c>
      <c r="O57" s="2" t="s">
        <v>688</v>
      </c>
      <c r="P57" s="2">
        <v>2</v>
      </c>
      <c r="Q57" s="2">
        <v>0</v>
      </c>
      <c r="R57" s="9">
        <f t="shared" si="1"/>
        <v>1.406</v>
      </c>
      <c r="S57" s="2">
        <v>1753</v>
      </c>
    </row>
    <row r="58" ht="40.5" customHeight="1" spans="1:19">
      <c r="A58" s="2" t="s">
        <v>684</v>
      </c>
      <c r="B58" s="2">
        <v>55</v>
      </c>
      <c r="C58" s="2" t="s">
        <v>685</v>
      </c>
      <c r="D58" s="5">
        <v>440781115217</v>
      </c>
      <c r="E58" s="2" t="s">
        <v>258</v>
      </c>
      <c r="F58" s="2">
        <v>6273</v>
      </c>
      <c r="G58" s="2">
        <v>1</v>
      </c>
      <c r="H58" s="2" t="s">
        <v>255</v>
      </c>
      <c r="I58" s="2">
        <v>0</v>
      </c>
      <c r="J58" s="2">
        <v>3.835</v>
      </c>
      <c r="K58" s="2" t="s">
        <v>686</v>
      </c>
      <c r="L58" s="2" t="s">
        <v>687</v>
      </c>
      <c r="M58" s="2">
        <v>3.5</v>
      </c>
      <c r="N58" s="2">
        <v>4.5</v>
      </c>
      <c r="O58" s="2" t="s">
        <v>688</v>
      </c>
      <c r="P58" s="2">
        <v>0</v>
      </c>
      <c r="Q58" s="2">
        <v>1</v>
      </c>
      <c r="R58" s="9">
        <f t="shared" si="1"/>
        <v>3.835</v>
      </c>
      <c r="S58" s="2">
        <v>6273</v>
      </c>
    </row>
    <row r="59" ht="40.5" customHeight="1" spans="1:19">
      <c r="A59" s="2" t="s">
        <v>684</v>
      </c>
      <c r="B59" s="2">
        <v>56</v>
      </c>
      <c r="C59" s="2" t="s">
        <v>685</v>
      </c>
      <c r="D59" s="5">
        <v>440781108214</v>
      </c>
      <c r="E59" s="2" t="s">
        <v>225</v>
      </c>
      <c r="F59" s="2">
        <v>2547</v>
      </c>
      <c r="G59" s="2">
        <v>1</v>
      </c>
      <c r="H59" s="2" t="s">
        <v>222</v>
      </c>
      <c r="I59" s="2">
        <v>0</v>
      </c>
      <c r="J59" s="2">
        <v>6.327</v>
      </c>
      <c r="K59" s="2" t="s">
        <v>686</v>
      </c>
      <c r="L59" s="2" t="s">
        <v>687</v>
      </c>
      <c r="M59" s="2">
        <v>4</v>
      </c>
      <c r="N59" s="2">
        <v>5</v>
      </c>
      <c r="O59" s="2" t="s">
        <v>688</v>
      </c>
      <c r="P59" s="2">
        <v>0</v>
      </c>
      <c r="Q59" s="2">
        <v>1</v>
      </c>
      <c r="R59" s="9">
        <f t="shared" si="1"/>
        <v>6.327</v>
      </c>
      <c r="S59" s="2">
        <v>2547</v>
      </c>
    </row>
    <row r="60" ht="40.5" customHeight="1" spans="1:19">
      <c r="A60" s="2" t="s">
        <v>684</v>
      </c>
      <c r="B60" s="2">
        <v>57</v>
      </c>
      <c r="C60" s="2" t="s">
        <v>685</v>
      </c>
      <c r="D60" s="5">
        <v>440781111208</v>
      </c>
      <c r="E60" s="2" t="s">
        <v>321</v>
      </c>
      <c r="F60" s="2">
        <v>2564</v>
      </c>
      <c r="G60" s="2">
        <v>1</v>
      </c>
      <c r="H60" s="2" t="s">
        <v>318</v>
      </c>
      <c r="I60" s="2">
        <v>0</v>
      </c>
      <c r="J60" s="2">
        <v>3.084</v>
      </c>
      <c r="K60" s="2" t="s">
        <v>686</v>
      </c>
      <c r="L60" s="2" t="s">
        <v>687</v>
      </c>
      <c r="M60" s="2">
        <v>4.5</v>
      </c>
      <c r="N60" s="2">
        <v>5</v>
      </c>
      <c r="O60" s="2" t="s">
        <v>688</v>
      </c>
      <c r="P60" s="2">
        <v>0</v>
      </c>
      <c r="Q60" s="2">
        <v>1</v>
      </c>
      <c r="R60" s="9">
        <f t="shared" si="1"/>
        <v>3.084</v>
      </c>
      <c r="S60" s="2">
        <v>2564</v>
      </c>
    </row>
    <row r="61" ht="40.5" hidden="1" customHeight="1" spans="1:19">
      <c r="A61" s="2" t="s">
        <v>684</v>
      </c>
      <c r="B61" s="2">
        <v>58</v>
      </c>
      <c r="C61" s="2" t="s">
        <v>685</v>
      </c>
      <c r="D61" s="5">
        <v>440781101216</v>
      </c>
      <c r="E61" s="2" t="s">
        <v>167</v>
      </c>
      <c r="F61" s="2">
        <v>1762</v>
      </c>
      <c r="G61" s="2">
        <v>1</v>
      </c>
      <c r="H61" s="2" t="s">
        <v>164</v>
      </c>
      <c r="I61" s="2">
        <v>0</v>
      </c>
      <c r="J61" s="2">
        <v>2.529</v>
      </c>
      <c r="K61" s="2" t="s">
        <v>686</v>
      </c>
      <c r="L61" s="2" t="s">
        <v>687</v>
      </c>
      <c r="M61" s="2">
        <v>3.5</v>
      </c>
      <c r="N61" s="2">
        <v>5.5</v>
      </c>
      <c r="O61" s="2" t="s">
        <v>688</v>
      </c>
      <c r="P61" s="2">
        <v>3</v>
      </c>
      <c r="Q61" s="2">
        <v>0</v>
      </c>
      <c r="R61" s="9">
        <f t="shared" si="1"/>
        <v>2.529</v>
      </c>
      <c r="S61" s="2">
        <v>1762</v>
      </c>
    </row>
    <row r="62" ht="40.5" customHeight="1" spans="1:19">
      <c r="A62" s="2" t="s">
        <v>684</v>
      </c>
      <c r="B62" s="2">
        <v>59</v>
      </c>
      <c r="C62" s="2" t="s">
        <v>685</v>
      </c>
      <c r="D62" s="5">
        <v>440781105232</v>
      </c>
      <c r="E62" s="2" t="s">
        <v>313</v>
      </c>
      <c r="F62" s="2">
        <v>2709</v>
      </c>
      <c r="G62" s="2">
        <v>1</v>
      </c>
      <c r="H62" s="2" t="s">
        <v>310</v>
      </c>
      <c r="I62" s="2">
        <v>0</v>
      </c>
      <c r="J62" s="2">
        <v>4.743</v>
      </c>
      <c r="K62" s="2" t="s">
        <v>686</v>
      </c>
      <c r="L62" s="2" t="s">
        <v>687</v>
      </c>
      <c r="M62" s="2">
        <v>4</v>
      </c>
      <c r="N62" s="2">
        <v>5</v>
      </c>
      <c r="O62" s="2" t="s">
        <v>688</v>
      </c>
      <c r="P62" s="2">
        <v>0</v>
      </c>
      <c r="Q62" s="2">
        <v>1</v>
      </c>
      <c r="R62" s="9">
        <f t="shared" si="1"/>
        <v>4.743</v>
      </c>
      <c r="S62" s="2">
        <v>2709</v>
      </c>
    </row>
    <row r="63" ht="40.5" customHeight="1" spans="1:19">
      <c r="A63" s="2" t="s">
        <v>684</v>
      </c>
      <c r="B63" s="2">
        <v>60</v>
      </c>
      <c r="C63" s="2" t="s">
        <v>685</v>
      </c>
      <c r="D63" s="5">
        <v>440781115231</v>
      </c>
      <c r="E63" s="2" t="s">
        <v>56</v>
      </c>
      <c r="F63" s="2">
        <v>4526</v>
      </c>
      <c r="G63" s="2">
        <v>1</v>
      </c>
      <c r="H63" s="2" t="s">
        <v>53</v>
      </c>
      <c r="I63" s="2">
        <v>0</v>
      </c>
      <c r="J63" s="2">
        <v>12.799</v>
      </c>
      <c r="K63" s="2" t="s">
        <v>686</v>
      </c>
      <c r="L63" s="2" t="s">
        <v>687</v>
      </c>
      <c r="M63" s="2">
        <v>5</v>
      </c>
      <c r="N63" s="2">
        <v>6</v>
      </c>
      <c r="O63" s="2" t="s">
        <v>688</v>
      </c>
      <c r="P63" s="2">
        <v>0</v>
      </c>
      <c r="Q63" s="2">
        <v>1</v>
      </c>
      <c r="R63" s="9">
        <f t="shared" si="1"/>
        <v>12.799</v>
      </c>
      <c r="S63" s="2">
        <v>4526</v>
      </c>
    </row>
    <row r="64" ht="40.5" hidden="1" customHeight="1" spans="1:19">
      <c r="A64" s="2" t="s">
        <v>684</v>
      </c>
      <c r="B64" s="2">
        <v>61</v>
      </c>
      <c r="C64" s="2" t="s">
        <v>685</v>
      </c>
      <c r="D64" s="5">
        <v>440781103220</v>
      </c>
      <c r="E64" s="2" t="s">
        <v>254</v>
      </c>
      <c r="F64" s="2">
        <v>1021</v>
      </c>
      <c r="G64" s="2">
        <v>1</v>
      </c>
      <c r="H64" s="2" t="s">
        <v>251</v>
      </c>
      <c r="I64" s="2">
        <v>0</v>
      </c>
      <c r="J64" s="2">
        <v>5.85</v>
      </c>
      <c r="K64" s="2" t="s">
        <v>686</v>
      </c>
      <c r="L64" s="2" t="s">
        <v>687</v>
      </c>
      <c r="M64" s="2">
        <v>3.5</v>
      </c>
      <c r="N64" s="2">
        <v>4.5</v>
      </c>
      <c r="O64" s="2" t="s">
        <v>688</v>
      </c>
      <c r="P64" s="2">
        <v>0</v>
      </c>
      <c r="Q64" s="2">
        <v>0</v>
      </c>
      <c r="R64" s="9">
        <f t="shared" si="1"/>
        <v>5.85</v>
      </c>
      <c r="S64" s="2">
        <v>1021</v>
      </c>
    </row>
    <row r="65" ht="40.5" hidden="1" customHeight="1" spans="1:19">
      <c r="A65" s="2" t="s">
        <v>684</v>
      </c>
      <c r="B65" s="2">
        <v>62</v>
      </c>
      <c r="C65" s="2" t="s">
        <v>685</v>
      </c>
      <c r="D65" s="5">
        <v>440781102224</v>
      </c>
      <c r="E65" s="2" t="s">
        <v>183</v>
      </c>
      <c r="F65" s="2">
        <v>2365</v>
      </c>
      <c r="G65" s="2">
        <v>1</v>
      </c>
      <c r="H65" s="2" t="s">
        <v>180</v>
      </c>
      <c r="I65" s="2" t="s">
        <v>184</v>
      </c>
      <c r="J65" s="2" t="s">
        <v>185</v>
      </c>
      <c r="K65" s="2" t="s">
        <v>686</v>
      </c>
      <c r="L65" s="2" t="s">
        <v>687</v>
      </c>
      <c r="M65" s="2">
        <v>5</v>
      </c>
      <c r="N65" s="2">
        <v>7</v>
      </c>
      <c r="O65" s="2" t="s">
        <v>688</v>
      </c>
      <c r="P65" s="2">
        <v>3</v>
      </c>
      <c r="Q65" s="2">
        <v>0</v>
      </c>
      <c r="R65" s="9">
        <f>1.892-0.64+4.401-3.528</f>
        <v>2.125</v>
      </c>
      <c r="S65" s="2">
        <v>2365</v>
      </c>
    </row>
    <row r="66" ht="40.5" hidden="1" customHeight="1" spans="1:19">
      <c r="A66" s="2" t="s">
        <v>684</v>
      </c>
      <c r="B66" s="2">
        <v>63</v>
      </c>
      <c r="C66" s="2" t="s">
        <v>685</v>
      </c>
      <c r="D66" s="5">
        <v>440781102225</v>
      </c>
      <c r="E66" s="2" t="s">
        <v>266</v>
      </c>
      <c r="F66" s="2">
        <v>2388</v>
      </c>
      <c r="G66" s="2">
        <v>1</v>
      </c>
      <c r="H66" s="2" t="s">
        <v>263</v>
      </c>
      <c r="I66" s="2">
        <v>0</v>
      </c>
      <c r="J66" s="2">
        <v>2.681</v>
      </c>
      <c r="K66" s="2" t="s">
        <v>686</v>
      </c>
      <c r="L66" s="2" t="s">
        <v>687</v>
      </c>
      <c r="M66" s="2">
        <v>5</v>
      </c>
      <c r="N66" s="2">
        <v>6</v>
      </c>
      <c r="O66" s="2" t="s">
        <v>688</v>
      </c>
      <c r="P66" s="2">
        <v>0</v>
      </c>
      <c r="Q66" s="2">
        <v>0</v>
      </c>
      <c r="R66" s="9">
        <f>J66-I66</f>
        <v>2.681</v>
      </c>
      <c r="S66" s="2">
        <v>2388</v>
      </c>
    </row>
    <row r="67" ht="40.5" customHeight="1" spans="1:19">
      <c r="A67" s="2" t="s">
        <v>684</v>
      </c>
      <c r="B67" s="2">
        <v>64</v>
      </c>
      <c r="C67" s="2" t="s">
        <v>685</v>
      </c>
      <c r="D67" s="5">
        <v>440781108205</v>
      </c>
      <c r="E67" s="2" t="s">
        <v>142</v>
      </c>
      <c r="F67" s="2">
        <v>2967</v>
      </c>
      <c r="G67" s="2">
        <v>1</v>
      </c>
      <c r="H67" s="2" t="s">
        <v>139</v>
      </c>
      <c r="I67" s="2">
        <v>0.328</v>
      </c>
      <c r="J67" s="2">
        <v>3.026</v>
      </c>
      <c r="K67" s="2" t="s">
        <v>686</v>
      </c>
      <c r="L67" s="2" t="s">
        <v>687</v>
      </c>
      <c r="M67" s="2">
        <v>4</v>
      </c>
      <c r="N67" s="2">
        <v>5</v>
      </c>
      <c r="O67" s="2" t="s">
        <v>688</v>
      </c>
      <c r="P67" s="2">
        <v>0</v>
      </c>
      <c r="Q67" s="2">
        <v>1</v>
      </c>
      <c r="R67" s="9">
        <f>J67-I67</f>
        <v>2.698</v>
      </c>
      <c r="S67" s="2">
        <v>2967</v>
      </c>
    </row>
    <row r="68" ht="40.5" hidden="1" customHeight="1" spans="1:19">
      <c r="A68" s="2" t="s">
        <v>684</v>
      </c>
      <c r="B68" s="2">
        <v>65</v>
      </c>
      <c r="C68" s="2" t="s">
        <v>685</v>
      </c>
      <c r="D68" s="5">
        <v>440781001222</v>
      </c>
      <c r="E68" s="2" t="s">
        <v>274</v>
      </c>
      <c r="F68" s="2">
        <v>675</v>
      </c>
      <c r="G68" s="2">
        <v>1</v>
      </c>
      <c r="H68" s="2" t="s">
        <v>271</v>
      </c>
      <c r="I68" s="2">
        <v>0</v>
      </c>
      <c r="J68" s="2">
        <v>2.492</v>
      </c>
      <c r="K68" s="2" t="s">
        <v>686</v>
      </c>
      <c r="L68" s="2" t="s">
        <v>687</v>
      </c>
      <c r="M68" s="2">
        <v>4</v>
      </c>
      <c r="N68" s="2">
        <v>6</v>
      </c>
      <c r="O68" s="2" t="s">
        <v>688</v>
      </c>
      <c r="P68" s="2">
        <v>0</v>
      </c>
      <c r="Q68" s="2">
        <v>0</v>
      </c>
      <c r="R68" s="9">
        <f>J68-I68</f>
        <v>2.492</v>
      </c>
      <c r="S68" s="2">
        <v>675</v>
      </c>
    </row>
    <row r="69" ht="54" hidden="1" customHeight="1" spans="1:19">
      <c r="A69" s="2" t="s">
        <v>684</v>
      </c>
      <c r="B69" s="2">
        <v>66</v>
      </c>
      <c r="C69" s="2" t="s">
        <v>685</v>
      </c>
      <c r="D69" s="5">
        <v>440781105231</v>
      </c>
      <c r="E69" s="2" t="s">
        <v>83</v>
      </c>
      <c r="F69" s="2">
        <v>2267</v>
      </c>
      <c r="G69" s="2">
        <v>1</v>
      </c>
      <c r="H69" s="2" t="s">
        <v>693</v>
      </c>
      <c r="I69" s="2" t="s">
        <v>694</v>
      </c>
      <c r="J69" s="10" t="s">
        <v>695</v>
      </c>
      <c r="K69" s="2" t="s">
        <v>686</v>
      </c>
      <c r="L69" s="2" t="s">
        <v>687</v>
      </c>
      <c r="M69" s="2">
        <v>5</v>
      </c>
      <c r="N69" s="2">
        <v>7</v>
      </c>
      <c r="O69" s="2" t="s">
        <v>688</v>
      </c>
      <c r="P69" s="2">
        <v>0</v>
      </c>
      <c r="Q69" s="2">
        <v>0</v>
      </c>
      <c r="R69" s="9">
        <f>2.232+2.82</f>
        <v>5.052</v>
      </c>
      <c r="S69" s="2">
        <v>2267</v>
      </c>
    </row>
  </sheetData>
  <autoFilter ref="A1:R69">
    <filterColumn colId="16">
      <filters blank="1">
        <filter val="1"/>
        <filter val="是否2500人口以上"/>
      </filters>
    </filterColumn>
    <extLst/>
  </autoFilter>
  <mergeCells count="1">
    <mergeCell ref="A1:R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海成</cp:lastModifiedBy>
  <dcterms:created xsi:type="dcterms:W3CDTF">2021-02-19T07:25:00Z</dcterms:created>
  <dcterms:modified xsi:type="dcterms:W3CDTF">2021-08-11T06:38:14Z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</Properties>
</file>