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80"/>
  </bookViews>
  <sheets>
    <sheet name="十四五重大项目表" sheetId="1" r:id="rId1"/>
  </sheets>
  <definedNames>
    <definedName name="_xlnm.Print_Area" localSheetId="0">十四五重大项目表!$A$1:$M$194</definedName>
    <definedName name="_xlnm.Print_Titles" localSheetId="0">十四五重大项目表!$4:$6</definedName>
  </definedNames>
  <calcPr calcId="144525"/>
</workbook>
</file>

<file path=xl/sharedStrings.xml><?xml version="1.0" encoding="utf-8"?>
<sst xmlns="http://schemas.openxmlformats.org/spreadsheetml/2006/main" count="1319" uniqueCount="909">
  <si>
    <t>附件3</t>
  </si>
  <si>
    <t>台山市“十四五”规划重大建设项目表</t>
  </si>
  <si>
    <t>单位：万元</t>
  </si>
  <si>
    <t>序号</t>
  </si>
  <si>
    <t>项目名称</t>
  </si>
  <si>
    <t>建设性质</t>
  </si>
  <si>
    <t>建设内容及规模</t>
  </si>
  <si>
    <t>建设起止年限</t>
  </si>
  <si>
    <t>总投资
（万元）</t>
  </si>
  <si>
    <r>
      <rPr>
        <b/>
        <sz val="11"/>
        <rFont val="宋体"/>
        <charset val="134"/>
      </rPr>
      <t>到</t>
    </r>
    <r>
      <rPr>
        <b/>
        <sz val="11"/>
        <rFont val="Times New Roman"/>
        <charset val="134"/>
      </rPr>
      <t>2020</t>
    </r>
    <r>
      <rPr>
        <b/>
        <sz val="11"/>
        <rFont val="宋体"/>
        <charset val="134"/>
      </rPr>
      <t>年底累计完成投资
（万元）</t>
    </r>
  </si>
  <si>
    <r>
      <rPr>
        <b/>
        <sz val="11"/>
        <rFont val="Times New Roman"/>
        <charset val="0"/>
      </rPr>
      <t>“</t>
    </r>
    <r>
      <rPr>
        <b/>
        <sz val="11"/>
        <rFont val="宋体"/>
        <charset val="0"/>
      </rPr>
      <t>十四五</t>
    </r>
    <r>
      <rPr>
        <b/>
        <sz val="11"/>
        <rFont val="Times New Roman"/>
        <charset val="0"/>
      </rPr>
      <t>”</t>
    </r>
    <r>
      <rPr>
        <b/>
        <sz val="11"/>
        <rFont val="宋体"/>
        <charset val="0"/>
      </rPr>
      <t>期间投资</t>
    </r>
    <r>
      <rPr>
        <b/>
        <sz val="11"/>
        <rFont val="Times New Roman"/>
        <charset val="0"/>
      </rPr>
      <t xml:space="preserve">
</t>
    </r>
    <r>
      <rPr>
        <b/>
        <sz val="11"/>
        <rFont val="宋体"/>
        <charset val="0"/>
      </rPr>
      <t>（万元）</t>
    </r>
  </si>
  <si>
    <t>新增生产能力或产值、税收效益</t>
  </si>
  <si>
    <t>土地情况</t>
  </si>
  <si>
    <t>形象进度</t>
  </si>
  <si>
    <t>填报单位</t>
  </si>
  <si>
    <t>备注</t>
  </si>
  <si>
    <t>总计（134项）</t>
  </si>
  <si>
    <t>一</t>
  </si>
  <si>
    <t>科技创新发展领域</t>
  </si>
  <si>
    <t>（一）</t>
  </si>
  <si>
    <t>国家、省级区域发展平台</t>
  </si>
  <si>
    <t>江门万亩园区（台山园区）基础设施建设项目</t>
  </si>
  <si>
    <t>续建</t>
  </si>
  <si>
    <t>完善万亩园区基础设施和配套工程。建设道路工程、生活配套设施，开展土地平整，完善水电配套设施。</t>
  </si>
  <si>
    <t>2017-2022</t>
  </si>
  <si>
    <t>完善园区基础设施，提供便捷交通，为招商引资项目提供建设用地，完善水电配套设施。</t>
  </si>
  <si>
    <t>项目用36000亩，已落实8867亩。</t>
  </si>
  <si>
    <t>长安路、吉安路正在施工，完成80%。站前大道附属工程已完工，已完成站前大道、合和路的勘察和设计工作。综合楼配套设施已完成100%，已完成土地平整工程的92%。</t>
  </si>
  <si>
    <t>市工业新城</t>
  </si>
  <si>
    <t>广东省农产品加工示范区（江门台山）</t>
  </si>
  <si>
    <t>项目总面积12880亩。其中：斗山园区面积3418亩，创建物流交易区等；广海园区面积9462亩，创建水产品交易展示及商业服务区等。</t>
  </si>
  <si>
    <t>2019-2025</t>
  </si>
  <si>
    <t>完成园区基础设施建设，带动投资项目开工。</t>
  </si>
  <si>
    <t>项目用12880亩，已落实1920亩，尚未落10960亩，斗山园区已完成3418亩征地。</t>
  </si>
  <si>
    <t>已完成省农产品加工示范区斗山园区PPP项目第一期软路基处理工程及一期土方回填；斗山园区已完成13家企业地块929亩土地的出让，目前合众食品等企业已进场施工。</t>
  </si>
  <si>
    <t>市农业农村局</t>
  </si>
  <si>
    <t>粤港澳大湾区（江门）农产品交易流通中心</t>
  </si>
  <si>
    <t>新建</t>
  </si>
  <si>
    <t>在台山市白沙镇建设集农产品生产、加工、仓储、物流、配送、交易、商务、会议会展等服务功能于一体的现代农产品交易流通中心。项目总规划面积7844亩（分三期建设，其中启动区1545亩，计划投资40.78亿元）。其主要方向是建立冷链仓储，建设常温区、低温区及相应配套设施。</t>
  </si>
  <si>
    <t>2021-2023</t>
  </si>
  <si>
    <t>高投入、高产出，对周边地区经济特别是大湾区及粤西地区产生强烈的辐射作用，可解决约5000人员就业，有效促进地方一二三产业快速融合。</t>
  </si>
  <si>
    <t>已基本完成预征地、青苗补偿工作。</t>
  </si>
  <si>
    <t>已完成可研、立项。控制性详细规划已完成，概念性总体规划已完成。水土保持方案已完成编制。已基本完成预征地、青苗补偿工作。启动区的控制性详细规划已完成专家评审。启动区（1545亩）中冷链仓储物流区（341亩）场平工程施工图设计、预算、审核已完成，启动区市政基础建设工程可行性研究报告已于3月30日通过专家评审会。启动区控规修改工作已完成。</t>
  </si>
  <si>
    <t>白沙镇</t>
  </si>
  <si>
    <t>（二）</t>
  </si>
  <si>
    <t xml:space="preserve">现代产业园 </t>
  </si>
  <si>
    <t>台山市荣石置业有限公司江门台山智能装备产业园厂房建设工程项目</t>
  </si>
  <si>
    <t>项目计划投资25亿元，规划用地约1000亩，首期用地117亩。建设智能装备产业园，引进培育先进装备制造、汽车零配件、新材料、智能制造、电子信息等产业。</t>
  </si>
  <si>
    <t>2019年-2022年</t>
  </si>
  <si>
    <t>项目建成后预计引进企业约280家，其中首期预计引进规模以上企业超20家，提供就业岗位约4000个，实现总产值17.5亿元，税收1.75亿元。</t>
  </si>
  <si>
    <t>已落实首期117亩用地。</t>
  </si>
  <si>
    <t>已完成项目首期主体工程建设100%，已完成1-7号楼竣工验收。</t>
  </si>
  <si>
    <t>二</t>
  </si>
  <si>
    <t>现代产业体系建设领域</t>
  </si>
  <si>
    <t>新一代信息技术工程</t>
  </si>
  <si>
    <r>
      <rPr>
        <sz val="12"/>
        <rFont val="宋体"/>
        <charset val="134"/>
      </rPr>
      <t>（</t>
    </r>
    <r>
      <rPr>
        <sz val="12"/>
        <rFont val="Times New Roman"/>
        <charset val="134"/>
      </rPr>
      <t>1</t>
    </r>
    <r>
      <rPr>
        <sz val="12"/>
        <rFont val="宋体"/>
        <charset val="134"/>
      </rPr>
      <t>）</t>
    </r>
  </si>
  <si>
    <t>电子信息产业项目</t>
  </si>
  <si>
    <t>5</t>
  </si>
  <si>
    <t>松田电工（台山）有限公司电磁线扩产项目（年产能3000吨扩产至10000吨）</t>
  </si>
  <si>
    <t>项目规划占地面积3.2万平方米，建筑面积2.1万平方米，年增加产能7000吨特种漆包线。</t>
  </si>
  <si>
    <t>2020-2022</t>
  </si>
  <si>
    <t>项目建成后，预计年产值6亿元，年创税5000万元。</t>
  </si>
  <si>
    <t>零地增资项目。</t>
  </si>
  <si>
    <t>正在进行厂房改造和设备安装。</t>
  </si>
  <si>
    <t>（2）</t>
  </si>
  <si>
    <t>新一代移动通信项目</t>
  </si>
  <si>
    <t>华茂科技（台山）有限公司年产滤波器腔体模块60万只生产线项目</t>
  </si>
  <si>
    <t>项目占地面积49亩，建设5G通讯设备产业基地，主要研发、生产滤波器、PPS阵子天线等5G通讯设备产品。</t>
  </si>
  <si>
    <t>2021-2022</t>
  </si>
  <si>
    <t>项目建成后，预计年产值4-5亿元，税收约2000万元。</t>
  </si>
  <si>
    <t>已落实。</t>
  </si>
  <si>
    <t>正在进行规划设计。</t>
  </si>
  <si>
    <t>生物产业工程</t>
  </si>
  <si>
    <t>7</t>
  </si>
  <si>
    <t>特一药业集团股份有限公司中药饮片扩建项目</t>
  </si>
  <si>
    <t>现代医药物流的建设及中药饮片研究和生产。</t>
  </si>
  <si>
    <t>2018-2022</t>
  </si>
  <si>
    <t>项目建成后，年产值13亿元。</t>
  </si>
  <si>
    <t>已完成动力中心规划报建和施工图纸审批，由于医药生产行业标准有变，项目动力中心和药材仓库需更改设计方案，目前项目方正在更改中。</t>
  </si>
  <si>
    <t>8</t>
  </si>
  <si>
    <t>广东诚辉健康科技创新园项目</t>
  </si>
  <si>
    <t>项目总规划用地约200亩，首期用地约100亩，主要建设以生命健康、生物医药为主导产业的高科技产业园区以及现代医药服务业总部经济。</t>
  </si>
  <si>
    <t>项目达产后，预计年产值15亿元，年创税收超5000万元。</t>
  </si>
  <si>
    <t>已取得用地。</t>
  </si>
  <si>
    <t>正在办理项目建设前期手续。</t>
  </si>
  <si>
    <t>（三）</t>
  </si>
  <si>
    <t>高端装备制造工程</t>
  </si>
  <si>
    <r>
      <rPr>
        <sz val="12"/>
        <rFont val="宋体"/>
        <charset val="134"/>
      </rPr>
      <t>（</t>
    </r>
    <r>
      <rPr>
        <sz val="12"/>
        <rFont val="Times New Roman"/>
        <charset val="0"/>
      </rPr>
      <t>1</t>
    </r>
    <r>
      <rPr>
        <sz val="12"/>
        <rFont val="宋体"/>
        <charset val="134"/>
      </rPr>
      <t>）</t>
    </r>
  </si>
  <si>
    <t>智能制造项目</t>
  </si>
  <si>
    <t>9</t>
  </si>
  <si>
    <t>台山市巨高机床年产铸件50000吨及4200台机床项目</t>
  </si>
  <si>
    <t>建设数控精密机床制造和高品质重大型铸铁件生产基地。其中首期投产后预计年产量铸件5万吨，机床4200台。</t>
  </si>
  <si>
    <t>项目首期建成后，年产值7.5亿元，全面达产后年产值15亿元。</t>
  </si>
  <si>
    <t>已完成规划报建，正在推进环评报告编写和施工图纸设计等工作，施工单位已进场开展桩基础工程，已完成基础工程建设的10%。</t>
  </si>
  <si>
    <t>10</t>
  </si>
  <si>
    <t>广东六六达智慧健康科技有限公司年产20万台智能健康代步车生产线建设项目</t>
  </si>
  <si>
    <t>规划用地约50亩，主要研发、生产车辆电动支撑、液压支撑、电动液压动力系统、智能电动代步车、智能电动轮椅、精密减速器及驱动控制系统。</t>
  </si>
  <si>
    <t>项目建成后，预计年产值超6亿元。</t>
  </si>
  <si>
    <t>已完成桩基础工程建设，已完成基础工程建设市工业新城30%。</t>
  </si>
  <si>
    <t>11</t>
  </si>
  <si>
    <t>深圳市捷先数码科技有限公司数码科技项目</t>
  </si>
  <si>
    <t>项目拟建设城市公用事业领域直读水表、直读气表及其核心技术“直读传感器”“物联网表”“水务云管理平台”的生产开发基地。</t>
  </si>
  <si>
    <t>2020-2021</t>
  </si>
  <si>
    <t>项目建成后，预计年产值3亿元。</t>
  </si>
  <si>
    <t>已完成施工图纸审查，正在办理施工许可证，施工队已进场施工，开展基础工程建设，已完成厂房基础工程建设的30%。</t>
  </si>
  <si>
    <t>汽车制造项目</t>
  </si>
  <si>
    <t>12</t>
  </si>
  <si>
    <t>广东富华重工制造有限公司年产200万套商用车底盘零部件智能制造项目</t>
  </si>
  <si>
    <t>扩建公司总部办公和研发中心大楼，新建生活配套区等设施；对标工业4.0，提升改造厂房近10万平方米，更新多条生产线，建设驱动桥等高附加值产品生产线，将挂车轴产能提升至4000支/天，达到年产120—130万支挂车轴。</t>
  </si>
  <si>
    <t>2019-2022</t>
  </si>
  <si>
    <t>新增产值50亿元。</t>
  </si>
  <si>
    <r>
      <rPr>
        <sz val="11"/>
        <rFont val="Times New Roman"/>
        <charset val="134"/>
      </rPr>
      <t>5</t>
    </r>
    <r>
      <rPr>
        <sz val="11"/>
        <rFont val="宋体"/>
        <charset val="134"/>
      </rPr>
      <t>号、</t>
    </r>
    <r>
      <rPr>
        <sz val="11"/>
        <rFont val="Times New Roman"/>
        <charset val="134"/>
      </rPr>
      <t>6</t>
    </r>
    <r>
      <rPr>
        <sz val="11"/>
        <rFont val="宋体"/>
        <charset val="134"/>
      </rPr>
      <t>号车间生产线改造安装已完成</t>
    </r>
    <r>
      <rPr>
        <sz val="11"/>
        <rFont val="Times New Roman"/>
        <charset val="134"/>
      </rPr>
      <t>100%</t>
    </r>
    <r>
      <rPr>
        <sz val="11"/>
        <rFont val="宋体"/>
        <charset val="134"/>
      </rPr>
      <t>；总部办公大楼智能仓库、警务区已投入使用。</t>
    </r>
  </si>
  <si>
    <t>13</t>
  </si>
  <si>
    <t>金桥轻合金科技（江门）有限公司年产5万吨汽车零部件铝合金新型金属材料研发与制造建设项目</t>
  </si>
  <si>
    <t>建设轻合金汽车零部件项目，项目基建包含1层的钢结构厂房、4层的混凝土结构厂房、综合办公大楼及6层的职工生活园区，总建筑面积30万平方米。年产约5万吨铝汽车车体及交通运输零部件。</t>
  </si>
  <si>
    <t>2019-2023</t>
  </si>
  <si>
    <t>项目建成后，产值2亿元，创税近1000万元。</t>
  </si>
  <si>
    <t>项目已落实工业用地225亩，另外27亩商业用地已完成土地流转手续。</t>
  </si>
  <si>
    <t>1.一期项目90台铝型材加工设备已进旧厂房加工。2.正在筛选一期项目新厂房土地建设设计方案。</t>
  </si>
  <si>
    <t>大江镇</t>
  </si>
  <si>
    <t>（四）</t>
  </si>
  <si>
    <t>新材料产业工程</t>
  </si>
  <si>
    <t>14</t>
  </si>
  <si>
    <t>台山市中镁科技有限公司年产5万吨镁合金产品系列建设项目首期</t>
  </si>
  <si>
    <t>项目占地175亩，主要致力于镁合金轻量化材料（镁合金）研究、生产和应用，年产5万吨。</t>
  </si>
  <si>
    <t>2019-2021</t>
  </si>
  <si>
    <t>项目全部达成后，预计年产值20亿元，年创税3.1亿元。</t>
  </si>
  <si>
    <t>首期2栋厂房已安装设备，正试投产；二期3号厂房正在安装设备，4号厂房已封顶，进行内外部装修，5、6号厂房和生活楼正报建。</t>
  </si>
  <si>
    <t>15</t>
  </si>
  <si>
    <t>东莞市世信电子有限公司OCA光学胶涂布生产基地项目</t>
  </si>
  <si>
    <t>项目拟建设OCA光学胶涂布生产基地，建设两条OCA光学胶涂布生产线。</t>
  </si>
  <si>
    <t>项目建成后，年产值2亿元。</t>
  </si>
  <si>
    <r>
      <rPr>
        <sz val="11"/>
        <rFont val="宋体"/>
        <charset val="134"/>
      </rPr>
      <t>已完成施工许可证的办理，已完成桩基础检测，正在进行承台基础工程建设，已完成厂房基础工程建设的</t>
    </r>
    <r>
      <rPr>
        <sz val="11"/>
        <rFont val="Times New Roman"/>
        <charset val="134"/>
      </rPr>
      <t>35%</t>
    </r>
    <r>
      <rPr>
        <sz val="11"/>
        <rFont val="宋体"/>
        <charset val="134"/>
      </rPr>
      <t>。</t>
    </r>
  </si>
  <si>
    <t>16</t>
  </si>
  <si>
    <t>江门市泰联新材料有限公司年产电子、新能源黏剂13000吨建设项目</t>
  </si>
  <si>
    <r>
      <rPr>
        <sz val="11"/>
        <rFont val="宋体"/>
        <charset val="0"/>
      </rPr>
      <t>拟建厂房</t>
    </r>
    <r>
      <rPr>
        <sz val="11"/>
        <rFont val="Times New Roman"/>
        <charset val="0"/>
      </rPr>
      <t>1</t>
    </r>
    <r>
      <rPr>
        <sz val="11"/>
        <rFont val="宋体"/>
        <charset val="0"/>
      </rPr>
      <t>栋</t>
    </r>
    <r>
      <rPr>
        <sz val="11"/>
        <rFont val="Times New Roman"/>
        <charset val="0"/>
      </rPr>
      <t>2</t>
    </r>
    <r>
      <rPr>
        <sz val="11"/>
        <rFont val="宋体"/>
        <charset val="0"/>
      </rPr>
      <t>层，办公楼</t>
    </r>
    <r>
      <rPr>
        <sz val="11"/>
        <rFont val="Times New Roman"/>
        <charset val="0"/>
      </rPr>
      <t>1</t>
    </r>
    <r>
      <rPr>
        <sz val="11"/>
        <rFont val="宋体"/>
        <charset val="0"/>
      </rPr>
      <t>栋</t>
    </r>
    <r>
      <rPr>
        <sz val="11"/>
        <rFont val="Times New Roman"/>
        <charset val="0"/>
      </rPr>
      <t>3</t>
    </r>
    <r>
      <rPr>
        <sz val="11"/>
        <rFont val="宋体"/>
        <charset val="0"/>
      </rPr>
      <t>层，宿舍楼</t>
    </r>
    <r>
      <rPr>
        <sz val="11"/>
        <rFont val="Times New Roman"/>
        <charset val="0"/>
      </rPr>
      <t>1</t>
    </r>
    <r>
      <rPr>
        <sz val="11"/>
        <rFont val="宋体"/>
        <charset val="0"/>
      </rPr>
      <t>栋</t>
    </r>
    <r>
      <rPr>
        <sz val="11"/>
        <rFont val="Times New Roman"/>
        <charset val="0"/>
      </rPr>
      <t>6</t>
    </r>
    <r>
      <rPr>
        <sz val="11"/>
        <rFont val="宋体"/>
        <charset val="0"/>
      </rPr>
      <t>层，总占地面积</t>
    </r>
    <r>
      <rPr>
        <sz val="11"/>
        <rFont val="Times New Roman"/>
        <charset val="0"/>
      </rPr>
      <t>5900</t>
    </r>
    <r>
      <rPr>
        <sz val="11"/>
        <rFont val="宋体"/>
        <charset val="0"/>
      </rPr>
      <t>平方米，总建筑面积</t>
    </r>
    <r>
      <rPr>
        <sz val="11"/>
        <rFont val="Times New Roman"/>
        <charset val="0"/>
      </rPr>
      <t>13450</t>
    </r>
    <r>
      <rPr>
        <sz val="11"/>
        <rFont val="宋体"/>
        <charset val="0"/>
      </rPr>
      <t>平方米，主产</t>
    </r>
    <r>
      <rPr>
        <sz val="11"/>
        <rFont val="Times New Roman"/>
        <charset val="0"/>
      </rPr>
      <t>“</t>
    </r>
    <r>
      <rPr>
        <sz val="11"/>
        <rFont val="宋体"/>
        <charset val="0"/>
      </rPr>
      <t>硅胶、</t>
    </r>
    <r>
      <rPr>
        <sz val="11"/>
        <rFont val="Times New Roman"/>
        <charset val="0"/>
      </rPr>
      <t>PU</t>
    </r>
    <r>
      <rPr>
        <sz val="11"/>
        <rFont val="宋体"/>
        <charset val="0"/>
      </rPr>
      <t>胶</t>
    </r>
    <r>
      <rPr>
        <sz val="11"/>
        <rFont val="Times New Roman"/>
        <charset val="0"/>
      </rPr>
      <t>”</t>
    </r>
    <r>
      <rPr>
        <sz val="11"/>
        <rFont val="宋体"/>
        <charset val="0"/>
      </rPr>
      <t>。</t>
    </r>
  </si>
  <si>
    <r>
      <rPr>
        <sz val="11"/>
        <rFont val="宋体"/>
        <charset val="0"/>
      </rPr>
      <t>预计年新增产量</t>
    </r>
    <r>
      <rPr>
        <sz val="11"/>
        <rFont val="Times New Roman"/>
        <charset val="0"/>
      </rPr>
      <t>1.3</t>
    </r>
    <r>
      <rPr>
        <sz val="11"/>
        <rFont val="宋体"/>
        <charset val="0"/>
      </rPr>
      <t>万吨，预计新增税费</t>
    </r>
    <r>
      <rPr>
        <sz val="11"/>
        <rFont val="Times New Roman"/>
        <charset val="0"/>
      </rPr>
      <t>1000</t>
    </r>
    <r>
      <rPr>
        <sz val="11"/>
        <rFont val="宋体"/>
        <charset val="0"/>
      </rPr>
      <t>万元。</t>
    </r>
  </si>
  <si>
    <t>盘活闲置土地。</t>
  </si>
  <si>
    <t>已完成项目的立项、地质勘测、建设工程规划许可证与建设用地规划许可证的办理、变压器迁移、图纸初步设计等工作。环境影响评价已通过审核。</t>
  </si>
  <si>
    <t>都斛镇</t>
  </si>
  <si>
    <t>17</t>
  </si>
  <si>
    <t>广东精英无机材料有限公司年产5000吨陶瓷数码釉、陶瓷墨水、色釉料产品建设项目</t>
  </si>
  <si>
    <t>项目总占地面积4775平方米，建筑面积5699平方米，拟建设综合楼1栋三层、车间1栋一层，购置研磨自动生产线、自动包装生产线。</t>
  </si>
  <si>
    <t>预计年新增产量5000吨，预计新增税费350万元。</t>
  </si>
  <si>
    <t>项目占地面积4775平方米，已全部落实。</t>
  </si>
  <si>
    <t>已完成规划报批，已投入500万元建设部分基础设施、购置部分设备，目前进行主体工程的施工报建。</t>
  </si>
  <si>
    <t>深井镇</t>
  </si>
  <si>
    <t>18</t>
  </si>
  <si>
    <t>台山市大沙物业投资管理有限公司越众绿盛绿色建材项目</t>
  </si>
  <si>
    <t>项目规划占地面积107亩，主要产品是超强复合型龙骨新型材料，预计建成后年产能1.25万吨。</t>
  </si>
  <si>
    <t>项目建成后，预计年产能1.25万吨。</t>
  </si>
  <si>
    <t>项目用地107亩，已全部落实。</t>
  </si>
  <si>
    <t>正在开展前期工作。</t>
  </si>
  <si>
    <t>广海镇</t>
  </si>
  <si>
    <t>19</t>
  </si>
  <si>
    <t>广东新达金属新材料科技有限公司</t>
  </si>
  <si>
    <t>项目规划用地约800亩，其中一期用地约415亩，二期用地约385亩，主要研发、生产和销售高端钢铁新材料。</t>
  </si>
  <si>
    <t>2021-2024</t>
  </si>
  <si>
    <t>预计达产后实现年产值达到300亿元，年创税7.5亿元。</t>
  </si>
  <si>
    <t>项目规划用地约800亩，其中一期用地约415亩，已确定选址。</t>
  </si>
  <si>
    <t>已初步确定选址，正在开展前期工作。</t>
  </si>
  <si>
    <t>20</t>
  </si>
  <si>
    <t>广州珠江管业科技有限公司高品质管材及管件生产项目</t>
  </si>
  <si>
    <t>项目规划用地90亩，分两期建设，通过盘活广东吉达铁塔科技有限公司低效用地，从事高品质管材及管件研究、开发、生产、营销等。</t>
  </si>
  <si>
    <t>预计下年产值4亿，年税收1000万元。</t>
  </si>
  <si>
    <t>项目用地90亩，已全部
落实。</t>
  </si>
  <si>
    <t>已完成一期工程生产线的布局设计，生产设备的订制及开展环评工作。</t>
  </si>
  <si>
    <t>水步镇</t>
  </si>
  <si>
    <t>（五）</t>
  </si>
  <si>
    <t>重化工业工程</t>
  </si>
  <si>
    <t>21</t>
  </si>
  <si>
    <t>江门广海湾新材料一体化项目</t>
  </si>
  <si>
    <t>建设4000万吨/年炼化一体化项目，实行全产业链发展。规划建设乌猪洲原油罐区，广海湾作业区港区，广海湾成品油罐区、原油罐区，炼化区，新材料区，自备电厂，煤制氢，污水处理厂，生活区，办公区等功能片区。</t>
  </si>
  <si>
    <t>2023-2030</t>
  </si>
  <si>
    <t>项目达产后预计年产值11000亿元，年进口额210亿美元，年出口额120亿美元，年利税1500亿元，项目就业人数15000人。</t>
  </si>
  <si>
    <t>项目厂区用地约6.8万亩，需开展化工园区申报，尚未落实。</t>
  </si>
  <si>
    <t>正在争取项目纳入国家《石化产业规划布局方案》；修改完善项目规划方案；开展广海湾化工园区申报；进行项目选址周边资源要素摸查工作。</t>
  </si>
  <si>
    <t>广海湾经济开发区</t>
  </si>
  <si>
    <t>（六）</t>
  </si>
  <si>
    <t>现代服务业工程</t>
  </si>
  <si>
    <t>（1）</t>
  </si>
  <si>
    <t>商务服务项目</t>
  </si>
  <si>
    <t>22</t>
  </si>
  <si>
    <t>台山市星光城广场</t>
  </si>
  <si>
    <t>项目规划占地面积49624.48平方米，总建筑面积192487.1平方米。规划建设内容涵盖文化设施，商业设施等内容。</t>
  </si>
  <si>
    <t>2019-2024</t>
  </si>
  <si>
    <t>提高台城南新区商业服务水平。</t>
  </si>
  <si>
    <t>项目规划占地面积74.4亩已全部落实。</t>
  </si>
  <si>
    <t>已完成一期1至3栋主体工程建设的25%。</t>
  </si>
  <si>
    <t>台城街道</t>
  </si>
  <si>
    <t>23</t>
  </si>
  <si>
    <t>钜悦广场项目</t>
  </si>
  <si>
    <t>项目为商业综合体，占地面积约26亩，总建筑面积约3.9万平方米。</t>
  </si>
  <si>
    <t>项目规划用地26亩，已全部落实。</t>
  </si>
  <si>
    <t>已完成主体工程建设，正在开展室内装修及道路绿化建设。</t>
  </si>
  <si>
    <t>商贸物流项目</t>
  </si>
  <si>
    <t>24</t>
  </si>
  <si>
    <t>台山昌大昌总部及物流中心A区仓库及办公楼建设项目</t>
  </si>
  <si>
    <t>规划建设用地约140亩，拟打造昌大昌集团总部大楼和集团物流配送中心。</t>
  </si>
  <si>
    <t>项目建成后，预计年货运量达500万吨。</t>
  </si>
  <si>
    <t>首期仓库已试运营，综合楼已投入使用。正在开展二期项目规划设计。</t>
  </si>
  <si>
    <t>25</t>
  </si>
  <si>
    <t>台山天业冷链物流产业园年周转农产品20万吨</t>
  </si>
  <si>
    <t>用地80.66亩，建设3万吨全温调控冷库、1栋建筑面积5千平方米综合服务大楼，配套冷链等设施设备。</t>
  </si>
  <si>
    <t>项目建成后，可存储3万吨农产品，年加工10万吨农产品。</t>
  </si>
  <si>
    <t>已落实土地80.61亩。</t>
  </si>
  <si>
    <r>
      <rPr>
        <sz val="11"/>
        <rFont val="宋体"/>
        <charset val="134"/>
      </rPr>
      <t>已办理土地不动产权证、用地规划许可证、工程建设许可证、施工许可证以及</t>
    </r>
    <r>
      <rPr>
        <sz val="11"/>
        <rFont val="Times New Roman"/>
        <charset val="134"/>
      </rPr>
      <t>EPC</t>
    </r>
    <r>
      <rPr>
        <sz val="11"/>
        <rFont val="宋体"/>
        <charset val="134"/>
      </rPr>
      <t>招标确定施工队，施工队已入场。</t>
    </r>
  </si>
  <si>
    <t>市供销联社</t>
  </si>
  <si>
    <t>26</t>
  </si>
  <si>
    <t>台山天源农产品冷链收储、加工分拣中心及信息化建设年处理农产品15万吨</t>
  </si>
  <si>
    <t>用地69.24亩，建设低温农产品分拣加工中心、农产品冷链信息中心、产学研孵化中心等。</t>
  </si>
  <si>
    <t>项目建成后，年周转农产品15万吨。</t>
  </si>
  <si>
    <t>已落实土地69.24亩。</t>
  </si>
  <si>
    <t>已经办理了土地不动产权证、用地规划许可证和工程建设许可证。</t>
  </si>
  <si>
    <t>27</t>
  </si>
  <si>
    <t>穗通冷链物流产业园</t>
  </si>
  <si>
    <t>前期</t>
  </si>
  <si>
    <t>项目总规划面积约500亩，建设冷库、分拣加工中心、综合楼、宿舍楼、加工配送物流中心、供应链物流服务大楼等。</t>
  </si>
  <si>
    <t>2022-2025</t>
  </si>
  <si>
    <t>项目建成后，预计年产值不少于20亿元，年税收不低于1亿元，打造“一带一路”台山门户冷链枢纽和湾区西翼物流中心。</t>
  </si>
  <si>
    <t>项目用地约500亩，一期工程供地46.5亩。</t>
  </si>
  <si>
    <t>1.已完成不动产登记证办理。
2.正在开展场地平整。</t>
  </si>
  <si>
    <t>28</t>
  </si>
  <si>
    <t>广东迪生力绿色食品有限公司冷库冷藏中心建设项目</t>
  </si>
  <si>
    <t>项目总建筑面积4509.66平方米，总占地面积3186.42平方米，拟建成1栋行政楼、1栋综合楼、1栋农产品冷库。</t>
  </si>
  <si>
    <t>项目建成后，预计年产值2亿元。</t>
  </si>
  <si>
    <t>已落地土地204亩。</t>
  </si>
  <si>
    <t>已完成前期筹备工作，1月底施工队已进场，已动工。</t>
  </si>
  <si>
    <t>斗山镇</t>
  </si>
  <si>
    <t>29</t>
  </si>
  <si>
    <t>台山市国际建材商贸城项目</t>
  </si>
  <si>
    <t>规划用地100亩，建设一站式专业市场综合体。项目总建筑面积约为10万平方米。</t>
  </si>
  <si>
    <t>2022-2023</t>
  </si>
  <si>
    <t>项目建成后，每年新增约4000万商业税收。</t>
  </si>
  <si>
    <t>待供地。</t>
  </si>
  <si>
    <t>正在与投资方洽谈确认投资计划。</t>
  </si>
  <si>
    <t>（3）</t>
  </si>
  <si>
    <t>现代旅游项目</t>
  </si>
  <si>
    <t>30</t>
  </si>
  <si>
    <t>江门融创中国控股有限公司台山海宴滨海文旅项目</t>
  </si>
  <si>
    <t>项目规划建设用地1.73万亩，将建设成大型滨海文旅项目，建设内容包含十个主题酒店、渔人码头、滨海公园、商业街等多个文旅业态。</t>
  </si>
  <si>
    <t>2021-2026</t>
  </si>
  <si>
    <t>推动我市滨海文旅产业发展。</t>
  </si>
  <si>
    <t>完成沙栏和沙边地块约10121亩用地的建设。</t>
  </si>
  <si>
    <t>1.意向投资方已制定初步方案，拟报请融创公司总部审批。2.海宴镇已完成沙边盐场租赁情况详细摸底。3.正开展红线范围内清租清表工作。4.月亮湾地块海岸线生态修复工程已进行现场竣工验收。</t>
  </si>
  <si>
    <t>市文化广电旅游体育局</t>
  </si>
  <si>
    <t>31</t>
  </si>
  <si>
    <t>下川国际度假岛</t>
  </si>
  <si>
    <t>规划用地面积约333.2公顷。项目构建六大区，实力打造国家5A级滨海度假旅游休闲项目。拟分三期建设，建设年限为10年。</t>
  </si>
  <si>
    <t>2021-2030</t>
  </si>
  <si>
    <t>项目建成后预计提供500个工作岗位，带动周边经济收益100000万元收益。</t>
  </si>
  <si>
    <t>该项目已完成99亩土地收储工作，目前暂缓挂牌。</t>
  </si>
  <si>
    <t>已与万旅集团进行初步对接，已签订框架协议。</t>
  </si>
  <si>
    <t>川岛镇</t>
  </si>
  <si>
    <t>32</t>
  </si>
  <si>
    <t>北陡镇海豚湾项目</t>
  </si>
  <si>
    <t>项目规划用地800亩，建设国际酒店、宴会厅、海景餐厅、SPR会所、幼儿园、文化博物馆、滨海风情娱乐城、东南亚风情温泉等。</t>
  </si>
  <si>
    <t>新增产值9000万元，新增税收360万元。</t>
  </si>
  <si>
    <r>
      <rPr>
        <sz val="11"/>
        <rFont val="宋体"/>
        <charset val="0"/>
      </rPr>
      <t>项目用地</t>
    </r>
    <r>
      <rPr>
        <sz val="11"/>
        <rFont val="Times New Roman"/>
        <charset val="0"/>
      </rPr>
      <t>951</t>
    </r>
    <r>
      <rPr>
        <sz val="11"/>
        <rFont val="宋体"/>
        <charset val="0"/>
      </rPr>
      <t>亩，已落实</t>
    </r>
    <r>
      <rPr>
        <sz val="11"/>
        <rFont val="Times New Roman"/>
        <charset val="0"/>
      </rPr>
      <t>853</t>
    </r>
    <r>
      <rPr>
        <sz val="11"/>
        <rFont val="宋体"/>
        <charset val="0"/>
      </rPr>
      <t>亩，未落实</t>
    </r>
    <r>
      <rPr>
        <sz val="11"/>
        <rFont val="Times New Roman"/>
        <charset val="0"/>
      </rPr>
      <t>98</t>
    </r>
    <r>
      <rPr>
        <sz val="11"/>
        <rFont val="宋体"/>
        <charset val="0"/>
      </rPr>
      <t>亩。</t>
    </r>
  </si>
  <si>
    <t>1.项目首期目前正在办理立项备案手续和微调规划方案。
2.项目二期已完成“三通一平”工程。目前，项目水中桥及进场道路已开工建设，同时，正在办理土地并证、规划设计等相关手续。</t>
  </si>
  <si>
    <t>北陡镇</t>
  </si>
  <si>
    <t>33</t>
  </si>
  <si>
    <t>台山盘皇岛白鹤洲红树林生态度假项目</t>
  </si>
  <si>
    <t>因地制宜地统筹开发建设，规划设计集生态观光、休闲娱乐、文化展示为一体的休闲度假村。</t>
  </si>
  <si>
    <t>2017-2023</t>
  </si>
  <si>
    <r>
      <rPr>
        <sz val="11"/>
        <rFont val="宋体"/>
        <charset val="134"/>
      </rPr>
      <t>项目建成后预计提供2000个工作岗位，带动周边经济收益超</t>
    </r>
    <r>
      <rPr>
        <sz val="11"/>
        <rFont val="Times New Roman"/>
        <charset val="0"/>
      </rPr>
      <t>100000</t>
    </r>
    <r>
      <rPr>
        <sz val="11"/>
        <rFont val="宋体"/>
        <charset val="134"/>
      </rPr>
      <t>万元。</t>
    </r>
  </si>
  <si>
    <t>项目用地300亩，首期用地20亩已落实。</t>
  </si>
  <si>
    <t>已完成20亩用地的土地证办理，正开展游客接待中心、会议中心、购物街、美食街等建设项目的规划报批（施工报建）以及部分基础设施建设。</t>
  </si>
  <si>
    <t>34</t>
  </si>
  <si>
    <t>深圳坤顺台山农旅项目</t>
  </si>
  <si>
    <t>建设集生产、加工、观光、休闲、旅游、文化为一体的农牧生态循环综合庄园，打造文旅+绿色养殖的乡村振兴新标杆。</t>
  </si>
  <si>
    <t>项目建成后，预计年产值10亿元，年创税1000万元。</t>
  </si>
  <si>
    <t>项目用地949.12亩。</t>
  </si>
  <si>
    <t>已落实第一期389.21亩供地，项目正在进行前期的整体规划。</t>
  </si>
  <si>
    <t>35</t>
  </si>
  <si>
    <t>方济各沙勿略墓园及大洲湾考古遗址公园总体规划（广海片区一期）</t>
  </si>
  <si>
    <t>项目用地27.8公顷，分为综合管理服务区、遗址环境整治工程、保护展示工程、配套公共文化设施及辅助性展示工程等。</t>
  </si>
  <si>
    <t>2020-2025
（一期）</t>
  </si>
  <si>
    <t>海上丝绸之路·台山史迹是海上丝绸之路遗产片区，也是我国海丝申遗预备名单之一。开展该项目实施积极配合海上丝绸之路史迹申报世界文化遗产。</t>
  </si>
  <si>
    <t>项目用地27.8公顷。</t>
  </si>
  <si>
    <t>台山市正在开展总体规划。</t>
  </si>
  <si>
    <t>该项目由市文化广电旅游体育局牵头，资金由其统筹安排。</t>
  </si>
  <si>
    <t>36</t>
  </si>
  <si>
    <t>世茂御泉十里项目</t>
  </si>
  <si>
    <t>集星级酒店、风情度假、养生养老、泉林人居于一体。</t>
  </si>
  <si>
    <t>2019-2030</t>
  </si>
  <si>
    <t>新增产值：12000万元；税收效益：2亿。</t>
  </si>
  <si>
    <t>项目用地1500亩，已全部落实。</t>
  </si>
  <si>
    <t>I组团部分叠墅已封顶，T组团已取预售证。</t>
  </si>
  <si>
    <t>三合镇</t>
  </si>
  <si>
    <t>37</t>
  </si>
  <si>
    <t>台山市海上神灶温泉旅游度假区二期项目</t>
  </si>
  <si>
    <t>主要经营温泉浴、公共浴室、旅业、餐饮服务。</t>
  </si>
  <si>
    <t>项目用地330亩，已 全部落实。</t>
  </si>
  <si>
    <t>一、迎宾楼主体工程、别墅区及酒店大楼打桩工程已完成，别墅基础建筑已完成，85%的别墅主体工程已完成；二、温泉池已完成建设，已接温泉水调试；三、迎宾楼内饰工程及观光长廊栈道建设正在进行。</t>
  </si>
  <si>
    <t>汶村镇</t>
  </si>
  <si>
    <t>（七）</t>
  </si>
  <si>
    <t>传统产业升级工程</t>
  </si>
  <si>
    <t>轻工业提升项目</t>
  </si>
  <si>
    <t>38</t>
  </si>
  <si>
    <t>潮熹健康饮品项目</t>
  </si>
  <si>
    <t>项目占地面29.7亩，主要生产及销售流行饮品原材料及相关的设备用具、耗材。</t>
  </si>
  <si>
    <t>项目建成后，预计年产值1亿元，年创税600万元。</t>
  </si>
  <si>
    <t>已完成主体工程建设的50%。</t>
  </si>
  <si>
    <t>39</t>
  </si>
  <si>
    <t>威利邦木业刨花板生产线技改项目</t>
  </si>
  <si>
    <t>项目用207.9亩，年产19.5万立方米刨花板生产线技改项目。</t>
  </si>
  <si>
    <t>项目建成后，新增年产值2.5亿元，税收800万元。</t>
  </si>
  <si>
    <t>落实项目用地207.9亩。</t>
  </si>
  <si>
    <t>完成可行性报告。</t>
  </si>
  <si>
    <t>冲蒌镇</t>
  </si>
  <si>
    <t>40</t>
  </si>
  <si>
    <t>依恳丰节能制冷设备项目</t>
  </si>
  <si>
    <t>建设用地23亩，新建生产厂房及购置相关生产设备，主要从事制冷技术研究和生产制造表冷器等节能产品。</t>
  </si>
  <si>
    <t>项目建成后，产值5亿元，创税收超1500万元。</t>
  </si>
  <si>
    <t>41</t>
  </si>
  <si>
    <t>忠佳食品项目</t>
  </si>
  <si>
    <t>项目占地面积约30亩，主要生产装饰饼干和糖果，设立项目总部生产基地。</t>
  </si>
  <si>
    <t>项目建成后，产值1.5亿元，创税近1000万元。</t>
  </si>
  <si>
    <t>正进行招拍挂前期工作。</t>
  </si>
  <si>
    <t>项目已签约，正在进行用地招拍挂前期工作。</t>
  </si>
  <si>
    <t>42</t>
  </si>
  <si>
    <t>昇略有限公司合兴集团南方总部基地投资项目</t>
  </si>
  <si>
    <t>项目规划用地约135亩，计划建设生产经营食用油、农产品加工、副食品生产及冷链仓储等。</t>
  </si>
  <si>
    <t>2121-2022</t>
  </si>
  <si>
    <t>项目建成后，带动周边地区就业。</t>
  </si>
  <si>
    <t>已落实土地135亩。</t>
  </si>
  <si>
    <t>已完成一期厂房勘探和生产线设计，正在进行厂房图纸设计。</t>
  </si>
  <si>
    <t>43</t>
  </si>
  <si>
    <t>合富电器（广东）有限公司</t>
  </si>
  <si>
    <t>项目占地350亩，主要生产、研发、销售、出口电器。</t>
  </si>
  <si>
    <t>2020-2025</t>
  </si>
  <si>
    <t>项目设计总产能年产500万套电器，产值达20亿元。</t>
  </si>
  <si>
    <t>已供地。</t>
  </si>
  <si>
    <t>一期厂房已基本建成，项目正在试投产。</t>
  </si>
  <si>
    <t>四九镇</t>
  </si>
  <si>
    <t>44</t>
  </si>
  <si>
    <t>台山市现代农业产业园珍香米业二期建设项目</t>
  </si>
  <si>
    <t>项目规划用地60亩，建设低温贮粮5.65万吨平房仓，烘干车间，大米生产车间，成品库，钢板仓，以及一站式服务用房等。</t>
  </si>
  <si>
    <t>项目建成后，年处理稻谷约4万吨。</t>
  </si>
  <si>
    <t>项目用地60亩，已全部落实。</t>
  </si>
  <si>
    <t>已落实建设用地60亩，目前项目场地填土工作已完成100%，已完成桩基础工程的53%，正在进行道路、建筑主体的桩施工及临电等工作。</t>
  </si>
  <si>
    <t>市公资办</t>
  </si>
  <si>
    <t>45</t>
  </si>
  <si>
    <t>台山市福马饲料有限公司年产11万吨特种水产配合饲料生产线建设项目</t>
  </si>
  <si>
    <t>占地面积2.0万平方米，总建筑面积3.67万平方米，拟建1栋成品车间、1栋原料车间、1栋工作塔、1栋锅炉房、1栋配电房。</t>
  </si>
  <si>
    <t>项目建成后，预计年产饲料11万吨。</t>
  </si>
  <si>
    <t>项目用地80亩，已落实。</t>
  </si>
  <si>
    <t>已完成成品车间、原料车间主体工程建设，已签订成品车间和原料车间设备供应合同。</t>
  </si>
  <si>
    <t>46</t>
  </si>
  <si>
    <t>天天好时（台山）食品科技发展有限公司年产糖果5000吨、巧克力2500吨、饼干5000吨新建项目</t>
  </si>
  <si>
    <t>项目用地约40亩，主要生产金龙鱼系列产品，儿童食品，胶原蛋白等生物制品。全面投产后年产值3亿元。</t>
  </si>
  <si>
    <t>项目建成后，年产值3亿元。</t>
  </si>
  <si>
    <t>项目用地约40亩，已全部落实。</t>
  </si>
  <si>
    <t>开展报建和取得施工许可证。</t>
  </si>
  <si>
    <t>47</t>
  </si>
  <si>
    <t>杨氏鳗鱼产业园项目</t>
  </si>
  <si>
    <t>项目用地104亩，总建筑面积约7万平方米。</t>
  </si>
  <si>
    <t>项目建成后，年总产值2.5亿元。</t>
  </si>
  <si>
    <t>项目用地104亩，已全部落实。</t>
  </si>
  <si>
    <t>已完成填土、打桩工程，已验收桩基质量，已办理施工许可。</t>
  </si>
  <si>
    <t>48</t>
  </si>
  <si>
    <t>广东省伊之伴食品饮料有限公司年产乳酸菌24000吨、五谷杂粮5000吨、椰子汁10000吨新建项目</t>
  </si>
  <si>
    <t>项目占地54亩，主要生产蛋白性饮品，年产值达3亿元。</t>
  </si>
  <si>
    <t>项目用地54亩，已全部落实。</t>
  </si>
  <si>
    <t>取得施工许可证。</t>
  </si>
  <si>
    <t>49</t>
  </si>
  <si>
    <t>合众食品加工项目</t>
  </si>
  <si>
    <t>项目用地40亩，厂区占地约2万平方米，建筑面积1万平方米。</t>
  </si>
  <si>
    <t>项目建成后，预计年创税收800万元。</t>
  </si>
  <si>
    <t>项目用地40亩，已全部落实。</t>
  </si>
  <si>
    <t>完成一期厂房主体工程建设，完成设备安装工程的43%。</t>
  </si>
  <si>
    <t>50</t>
  </si>
  <si>
    <t>台山市联圣食品有限公司年产量23000吨速冻食品建设项目</t>
  </si>
  <si>
    <t>项目占地41亩，主要生产、销售速冻食品。设计产能年产各类速冻食品3000吨，全面投产后年产值约1亿元。</t>
  </si>
  <si>
    <t>2020-2023</t>
  </si>
  <si>
    <t>项目建成后，年产值1亿元。</t>
  </si>
  <si>
    <t>项目用地约 41亩，已全部落实。</t>
  </si>
  <si>
    <t>开始主体工程建设。</t>
  </si>
  <si>
    <t>51</t>
  </si>
  <si>
    <t>三利新喜象粮食仓储项目</t>
  </si>
  <si>
    <t>项目用地95亩，建设办公楼、物流中心、平房仓10座、加工车间、成品车间、包装车间、地磅房及配套用房、宿舍及附属用房。</t>
  </si>
  <si>
    <t>项目建成后，预计年总产值15亿元。</t>
  </si>
  <si>
    <t>项目用地95亩，已全部落实。</t>
  </si>
  <si>
    <t>办公楼、宿舍、车间、仓库等主体工程混凝土基础已完成，完成一期仓库、厂房、办公楼等主体工程的38%。</t>
  </si>
  <si>
    <t>52</t>
  </si>
  <si>
    <t>玫瑰岛卫浴科技项目</t>
  </si>
  <si>
    <t>项目占地约225亩，修建厂房和新建铝材加工、玻璃深加工、五金加工、复合材料加工等生产线。</t>
  </si>
  <si>
    <t>2018-2023</t>
  </si>
  <si>
    <t>项目建成后，年产值1.8亿元。</t>
  </si>
  <si>
    <t>项目用地225亩，已全部落实。</t>
  </si>
  <si>
    <t>已完成淋浴房制造部、铝制品制造部、玻璃制品部部分生产线。</t>
  </si>
  <si>
    <t>53</t>
  </si>
  <si>
    <t>绿岛风新风类产品生产项目</t>
  </si>
  <si>
    <t>项目占地面积31.8亩，建筑面积1.6万平方米。</t>
  </si>
  <si>
    <t>项目建成后，预计年产值达1亿元，缴纳税收约1000万元。</t>
  </si>
  <si>
    <t>项目用地31.8亩，已全部落实。</t>
  </si>
  <si>
    <t>已完成厂房主体工程的22%。</t>
  </si>
  <si>
    <t>54</t>
  </si>
  <si>
    <t>海大集团江门容川饲料有限公司年产60万吨生物环保饲料项目</t>
  </si>
  <si>
    <t>拟建设年产60万吨环保饲料生产线及海大集团华南研究院。</t>
  </si>
  <si>
    <t>全部投产后年产60万吨环保饲料，预计年税收3000万元。</t>
  </si>
  <si>
    <t>项目用地约183亩 ，已全部落实。</t>
  </si>
  <si>
    <t>一是完成新的规划报建工作；二是完成新的施工许可证办理。</t>
  </si>
  <si>
    <t>端芬镇</t>
  </si>
  <si>
    <t>资源开发项目</t>
  </si>
  <si>
    <t>55</t>
  </si>
  <si>
    <t>香港惰性拆建物料台山处置工程</t>
  </si>
  <si>
    <t>处置区面积1040.95公顷。建设相应的海堤和回填土方。</t>
  </si>
  <si>
    <t>2007-2022</t>
  </si>
  <si>
    <t>项目建成后，新增相应土地。</t>
  </si>
  <si>
    <r>
      <rPr>
        <sz val="11"/>
        <rFont val="宋体"/>
        <charset val="134"/>
      </rPr>
      <t>目前基本完成</t>
    </r>
    <r>
      <rPr>
        <sz val="11"/>
        <rFont val="Times New Roman"/>
        <charset val="134"/>
      </rPr>
      <t>C</t>
    </r>
    <r>
      <rPr>
        <sz val="11"/>
        <rFont val="宋体"/>
        <charset val="134"/>
      </rPr>
      <t>、</t>
    </r>
    <r>
      <rPr>
        <sz val="11"/>
        <rFont val="Times New Roman"/>
        <charset val="134"/>
      </rPr>
      <t>D</t>
    </r>
    <r>
      <rPr>
        <sz val="11"/>
        <rFont val="宋体"/>
        <charset val="134"/>
      </rPr>
      <t>、</t>
    </r>
    <r>
      <rPr>
        <sz val="11"/>
        <rFont val="Times New Roman"/>
        <charset val="134"/>
      </rPr>
      <t>E</t>
    </r>
    <r>
      <rPr>
        <sz val="11"/>
        <rFont val="宋体"/>
        <charset val="134"/>
      </rPr>
      <t>三个区的处置工作，形成陆域面积约</t>
    </r>
    <r>
      <rPr>
        <sz val="11"/>
        <rFont val="Times New Roman"/>
        <charset val="134"/>
      </rPr>
      <t>618</t>
    </r>
    <r>
      <rPr>
        <sz val="11"/>
        <rFont val="宋体"/>
        <charset val="134"/>
      </rPr>
      <t>公顷。</t>
    </r>
  </si>
  <si>
    <t>（八）</t>
  </si>
  <si>
    <t>农林牧渔项目</t>
  </si>
  <si>
    <t>56</t>
  </si>
  <si>
    <t>京基智农台山市三合镇生猪养殖建设项目</t>
  </si>
  <si>
    <t>项目建设规模化猪场，年出栏20万头生猪。</t>
  </si>
  <si>
    <t>目建成后，年出栏生猪20万头，产值7亿元。</t>
  </si>
  <si>
    <r>
      <rPr>
        <sz val="11"/>
        <rFont val="宋体"/>
        <charset val="134"/>
      </rPr>
      <t>项目用地</t>
    </r>
    <r>
      <rPr>
        <sz val="11"/>
        <rFont val="Times New Roman"/>
        <charset val="134"/>
      </rPr>
      <t>1239</t>
    </r>
    <r>
      <rPr>
        <sz val="11"/>
        <rFont val="宋体"/>
        <charset val="134"/>
      </rPr>
      <t>亩，已落实。</t>
    </r>
  </si>
  <si>
    <t>已完成项目立项、清表工作；已取得林地指标批复；三合镇已同意设施农用地备案；环评已通过专家评审，待批复；项目已开工建设。</t>
  </si>
  <si>
    <t>57</t>
  </si>
  <si>
    <t>江门科朗食品有限公司家禽屠宰和产品深加工生产线建设项目</t>
  </si>
  <si>
    <t>项目用地114亩，总建筑面积9.7万平方米。</t>
  </si>
  <si>
    <t>项目建成后，年总产值约9.3亿元。</t>
  </si>
  <si>
    <t>项目用地114亩，已全部落实。</t>
  </si>
  <si>
    <t>完成熟食车间、屠宰车间、厂区厂房主体工程的40%。</t>
  </si>
  <si>
    <t>58</t>
  </si>
  <si>
    <t>恒大农牧坚果食品生产基地</t>
  </si>
  <si>
    <t>项目占地约250亩，计划投入多条产品生产线和建设多个大型物流仓储基地，预计各种坚果产品产量总计超6万吨。</t>
  </si>
  <si>
    <t>项目落成后，各种坚果年总产量计超6万吨。</t>
  </si>
  <si>
    <t>项目用地约250亩，已全部落实。</t>
  </si>
  <si>
    <t>完成主体工程的30%。</t>
  </si>
  <si>
    <t>三</t>
  </si>
  <si>
    <t>综合交通运输体系建设领域</t>
  </si>
  <si>
    <t>公路工程</t>
  </si>
  <si>
    <t>高速公路项目</t>
  </si>
  <si>
    <t>59</t>
  </si>
  <si>
    <t>广台高速开平至台山段</t>
  </si>
  <si>
    <t>高速公路，全长53.39公里，双向六车道。</t>
  </si>
  <si>
    <t>新增高速公路53.39公里。</t>
  </si>
  <si>
    <t>项目用地6469.9亩，全部未落实。</t>
  </si>
  <si>
    <t>已完成工可修编，已完成投资人招标公告挂网和投标报名，已完成国土空间规划总报告、生态保护专题、建设用地及城镇发展专题等报告编制。</t>
  </si>
  <si>
    <t>市交通运输局</t>
  </si>
  <si>
    <r>
      <rPr>
        <sz val="12"/>
        <rFont val="宋体"/>
        <charset val="134"/>
      </rPr>
      <t>（</t>
    </r>
    <r>
      <rPr>
        <sz val="12"/>
        <rFont val="Times New Roman"/>
        <charset val="0"/>
      </rPr>
      <t>2</t>
    </r>
    <r>
      <rPr>
        <sz val="12"/>
        <rFont val="宋体"/>
        <charset val="134"/>
      </rPr>
      <t>）</t>
    </r>
  </si>
  <si>
    <t>国省道项目</t>
  </si>
  <si>
    <t>60</t>
  </si>
  <si>
    <t>国道G240线台山大江至那金段改扩建工程</t>
  </si>
  <si>
    <t>一级公路，全长33.687公里，双向六车道（其中常盛至那金段为双向四车道）。</t>
  </si>
  <si>
    <t>2016-2023</t>
  </si>
  <si>
    <t>新增一级公路33.551公里。</t>
  </si>
  <si>
    <t>项目用地2439亩，用地组卷已上报。</t>
  </si>
  <si>
    <t>已完成施工图设计审批，项目用地组卷已上报，已完成施工、监理招标文件和施工招标控制价编制，水步北互通至永和互通段已开工建设。</t>
  </si>
  <si>
    <t>61</t>
  </si>
  <si>
    <t>国道G240线端芬至广海段路面改造工程</t>
  </si>
  <si>
    <t>二级公路，全长约17.001公里，大部分路段为双向两车道，端芬圩段为双向四车道。</t>
  </si>
  <si>
    <t>项目建成后，改造公路17.001公里。</t>
  </si>
  <si>
    <t>路面改造项目，无新增项目用地。</t>
  </si>
  <si>
    <t>完成路基工程的100%；完成桥涵工程的100%；完成路面工程的98%。</t>
  </si>
  <si>
    <t>江门市台山公路事务中心</t>
  </si>
  <si>
    <t>62</t>
  </si>
  <si>
    <t>省道S275王府洲至独湾码头段改建工程</t>
  </si>
  <si>
    <t>二级（局部三级）公路，全长11.92公里，双向四车道（局部两车道）。</t>
  </si>
  <si>
    <t>项目建成后，将有效带动下川岛旅游资源进一步开发，促进社会经济发展。</t>
  </si>
  <si>
    <t>项目不涉及新增建设用地。</t>
  </si>
  <si>
    <t>已完成立项，已完成初步设计，已完成施工图设计，已签订施工合同，已完成路基工程的8%。</t>
  </si>
  <si>
    <t>63</t>
  </si>
  <si>
    <t>省道S275东湾至王府洲段改建工程</t>
  </si>
  <si>
    <t>三级公路，全长3.6公里，双向两车道。</t>
  </si>
  <si>
    <t>已完成立项，已完成初步设计，已完成施工图设计，已签订施工合同，已完成路基工程的15%。</t>
  </si>
  <si>
    <t>64</t>
  </si>
  <si>
    <t>省道S386线大同市至福安桥段路面改造工程</t>
  </si>
  <si>
    <t>三级公路（局部四级），全长7.181公里，双向两车道。</t>
  </si>
  <si>
    <t>项目建成后，将有效解决端芬镇大同市附近交通设施问题，改善群众出行条件。</t>
  </si>
  <si>
    <t>项目已完成主体工程100%，正在开展交通安全设施建设工作。</t>
  </si>
  <si>
    <t>65</t>
  </si>
  <si>
    <t>省道S386线斗山那洲至端芬段改扩建工程</t>
  </si>
  <si>
    <t>二级公路，全长5.585公里，双向两车道。</t>
  </si>
  <si>
    <t>项目建成后，新增二级公路5.585公里。</t>
  </si>
  <si>
    <t>项目用地240亩，全部未落实。</t>
  </si>
  <si>
    <t>项目两阶段初步设计已修编完成并上报江门市交通运输局，目前正在组织开展预征地及用地报批等前期工作。</t>
  </si>
  <si>
    <t>66</t>
  </si>
  <si>
    <t>省道S273线开平水口至台山大江段（陈宜禧路北延线）工程</t>
  </si>
  <si>
    <t>一级公路，全长9.2公里，双向六车道。</t>
  </si>
  <si>
    <t>项目建成后，新增一级公路9.2公里。</t>
  </si>
  <si>
    <t>项目用地748.5亩，全部未落实。</t>
  </si>
  <si>
    <t>已完成工可编制。项目已纳入江门市普通国省道干线公路国土空间规划方案初稿。</t>
  </si>
  <si>
    <t>67</t>
  </si>
  <si>
    <t>省道S273高铜线水步大道至东郊路改扩建工程</t>
  </si>
  <si>
    <t>一级公路，双向八车道（兼城市道路功能），长8.3公里。</t>
  </si>
  <si>
    <t>2021-2025</t>
  </si>
  <si>
    <t>项目建成后，新增一级公路8.3公里。</t>
  </si>
  <si>
    <t>项目用地1002亩，全部未落实。</t>
  </si>
  <si>
    <t>已完成规划选址（用地预审）编制与上报，已完成项目社会稳定风险评估报告审批，勘察设计单位已进场开展初勘初测和初步设计工作。</t>
  </si>
  <si>
    <t>68</t>
  </si>
  <si>
    <t>省道S385线水步至芦霞段改建工程</t>
  </si>
  <si>
    <t>二级公路，双向两车道，长10.301公里。</t>
  </si>
  <si>
    <t>2022-2024</t>
  </si>
  <si>
    <t>项目建成后，新增二级公路10.3公里。</t>
  </si>
  <si>
    <t>项目用地约353亩，全部未落实。</t>
  </si>
  <si>
    <t>已完成工可编制。</t>
  </si>
  <si>
    <t>69</t>
  </si>
  <si>
    <t>三夹海大桥及广海至赤溪连接线公路新建工程</t>
  </si>
  <si>
    <t>一级公路，全长8.9公里，双向四车道</t>
  </si>
  <si>
    <t>实现交通互联互通，打造我市“三纵三横三铁三港”立体交通格局，打通西部产业带与核心区连接，为粤港澳大湾区经济社会发展提供支撑。</t>
  </si>
  <si>
    <r>
      <rPr>
        <sz val="12"/>
        <rFont val="宋体"/>
        <charset val="134"/>
      </rPr>
      <t>（</t>
    </r>
    <r>
      <rPr>
        <sz val="12"/>
        <rFont val="Times New Roman"/>
        <charset val="0"/>
      </rPr>
      <t>3</t>
    </r>
    <r>
      <rPr>
        <sz val="12"/>
        <rFont val="宋体"/>
        <charset val="134"/>
      </rPr>
      <t>）</t>
    </r>
  </si>
  <si>
    <t>综合交通枢纽及一体化设施</t>
  </si>
  <si>
    <t>70</t>
  </si>
  <si>
    <t>黄茅海跨海通道台山综合开发工程</t>
  </si>
  <si>
    <t>包括黄茅海跨海通道珠江口西岸高端产业集聚发展区黄茅海跨海通道赤溪西出口至都斛镇公路改建工程、省道S386线赤溪圩至都斛镇改建工程、县道X812黄茅海跨海通道赤溪东出口至田头段改扩建工程等。</t>
  </si>
  <si>
    <t>改善黄茅海跨海通道周边路网，主动对接珠江口西岸高端产业集聚发展区，提升我市综合交通水平。</t>
  </si>
  <si>
    <r>
      <rPr>
        <sz val="11"/>
        <rFont val="宋体"/>
        <charset val="0"/>
      </rPr>
      <t>项目用地约300</t>
    </r>
    <r>
      <rPr>
        <sz val="11"/>
        <rFont val="Times New Roman"/>
        <charset val="0"/>
      </rPr>
      <t>0</t>
    </r>
    <r>
      <rPr>
        <sz val="11"/>
        <rFont val="宋体"/>
        <charset val="0"/>
      </rPr>
      <t>亩，全部未落实。</t>
    </r>
  </si>
  <si>
    <t>已完成3个项目工可编制和征求意见。</t>
  </si>
  <si>
    <t>71</t>
  </si>
  <si>
    <t>台山至开平快速路及龙山支线工程</t>
  </si>
  <si>
    <t>一级公路（兼具城市快速路功能），全长5.599公里，双向六车道。</t>
  </si>
  <si>
    <t>2016-2021</t>
  </si>
  <si>
    <t>项目建成后，新增一级公路5.599公里。</t>
  </si>
  <si>
    <r>
      <rPr>
        <sz val="11"/>
        <rFont val="宋体"/>
        <charset val="0"/>
      </rPr>
      <t>项目用地</t>
    </r>
    <r>
      <rPr>
        <sz val="11"/>
        <rFont val="Times New Roman"/>
        <charset val="0"/>
      </rPr>
      <t>506.286</t>
    </r>
    <r>
      <rPr>
        <sz val="11"/>
        <rFont val="宋体"/>
        <charset val="0"/>
      </rPr>
      <t>亩，已全部落实。</t>
    </r>
  </si>
  <si>
    <t>已完成路面工程的90%、交叉工程的85%、交安工程的80%、绿化工程的80%。</t>
  </si>
  <si>
    <t>72</t>
  </si>
  <si>
    <t>国道G240与凤凰大道连接线（凤凰大道西延线）一期工程</t>
  </si>
  <si>
    <t>一级公路，全长1.565公里，双向六车道。</t>
  </si>
  <si>
    <t>项目建成后，新增一级公路1.565公里。</t>
  </si>
  <si>
    <r>
      <rPr>
        <sz val="11"/>
        <rFont val="宋体"/>
        <charset val="0"/>
      </rPr>
      <t>项目用地</t>
    </r>
    <r>
      <rPr>
        <sz val="11"/>
        <rFont val="Times New Roman"/>
        <charset val="0"/>
      </rPr>
      <t>110.39</t>
    </r>
    <r>
      <rPr>
        <sz val="11"/>
        <rFont val="宋体"/>
        <charset val="0"/>
      </rPr>
      <t>亩，已全部落实。</t>
    </r>
  </si>
  <si>
    <t>已100%完成路基工程、路面工程；已100%完成绿化、亮化、净化等配套工程并通车运行。</t>
  </si>
  <si>
    <t>73</t>
  </si>
  <si>
    <t>台山市四九至水步新建公路工程</t>
  </si>
  <si>
    <t>全长14.496公里，双向四车道一级公路技术标准。</t>
  </si>
  <si>
    <t>新增一级公路14.496公里。</t>
  </si>
  <si>
    <t>项目用地约855亩，全部未落实。</t>
  </si>
  <si>
    <t>已完成工可修编和审查，已完成项目社会稳定风险评估报告审批，正在开展项目规划选址（用地预审）报告编制工作，勘察设计单位已进场开展初勘初测和初步设计工作。</t>
  </si>
  <si>
    <t>74</t>
  </si>
  <si>
    <t>台山市东环路（水步大道至凤凰大道）工程</t>
  </si>
  <si>
    <t>全长11.4公里，采用双向六车道一级公路技术标准。</t>
  </si>
  <si>
    <t>新增一级公路11.4公里。</t>
  </si>
  <si>
    <t>项目用地约1047亩，全部未落实。</t>
  </si>
  <si>
    <t>已完成工可征求意见工作和上报。</t>
  </si>
  <si>
    <t>75</t>
  </si>
  <si>
    <t>台山市县道X531台山汽车总站至芦霞段改建工程</t>
  </si>
  <si>
    <t>一级公路，双向四车道，全长约12.548公里。</t>
  </si>
  <si>
    <t>项目建成后，新增一级公路12.548公里。</t>
  </si>
  <si>
    <t>项目用地约601.34亩，全部未落实。</t>
  </si>
  <si>
    <t>76</t>
  </si>
  <si>
    <t>赤溪镇钦头至黄茅田公路</t>
  </si>
  <si>
    <t>路线全长15.979 公里，四级公路，双向两车道，水泥混凝土路面整体式路基宽度 9米。</t>
  </si>
  <si>
    <t>新增四级公路15.9公里。</t>
  </si>
  <si>
    <t>项目用地843亩尚未落实。</t>
  </si>
  <si>
    <t>工可通过专家评审会评审。</t>
  </si>
  <si>
    <t>机场工程</t>
  </si>
  <si>
    <t>77</t>
  </si>
  <si>
    <t>台山通用机场</t>
  </si>
  <si>
    <t>建设A1类通用机场，占地约600亩，远期预留支线机场。</t>
  </si>
  <si>
    <t>2022-2030</t>
  </si>
  <si>
    <t>实现在多领域全方位对接大湾区城市群，融入粤港澳大湾区核心圈，打造粤西桥头堡辐射大西南枢纽门户。</t>
  </si>
  <si>
    <t>前期规划。</t>
  </si>
  <si>
    <t>1.已初步拟定选址在斗山镇朝美村，并召开场址评审会一致通过；2.已将选址报告报送江门市政府并转报省政府。省政府已将选址报告及相关附件上报军方，待审核；3.积极推进与相关企业招商引资工作；4.目前正在开展项目可研报告的编制工作，争取年内完成项目立项工作，实施项目动工建设的阶段性目标。</t>
  </si>
  <si>
    <t>市发展和改革局</t>
  </si>
  <si>
    <t>港航工程</t>
  </si>
  <si>
    <t>78</t>
  </si>
  <si>
    <t>江门港广海湾港区广海湾作业区防波堤工程</t>
  </si>
  <si>
    <t>东防波堤1380米，西防波堤1687米，拦沙堤6571米，口门有效宽度350米。主要建设内容为防波堤、拦沙堤、临时工程。</t>
  </si>
  <si>
    <t>2020-
2023</t>
  </si>
  <si>
    <t>经济效益：未来码头建设水工工程投资节省，航道和港池维护费用降低。社会效益：改善投资环境，创造就业。</t>
  </si>
  <si>
    <t>项目用海面积70公顷尚未落实。</t>
  </si>
  <si>
    <t>工可通过省交通运输厅审查。开展立项前期论证报告编制。开展防波堤工程建设方案优化工作。</t>
  </si>
  <si>
    <t>79</t>
  </si>
  <si>
    <t>江门港广海湾港区广海湾作业区进港航道工程</t>
  </si>
  <si>
    <t>按满足17.7万立方米 LNG船全潮通航标准建设。主要建设内容为疏浚、导航、配套工程等。</t>
  </si>
  <si>
    <t>经济效益：港口产出增加及货物公路运输成本的节约。社会效益：改善投资环境，创造就业。</t>
  </si>
  <si>
    <t>项目用海面积378公顷尚未落实。</t>
  </si>
  <si>
    <t>工可通过省交通运输厅审查。开展立项前期论证报告编制。开展作业区内防波堤工程建设方案优化，结合防波堤工程建设进度开展建设。</t>
  </si>
  <si>
    <t>80</t>
  </si>
  <si>
    <t>江门港广海湾港区广海湾作业区5万吨级码头工程</t>
  </si>
  <si>
    <t>建设1个2万吨级多用途泊位和1个5万吨级通用泊位作为港区起步工程，码头岸线总长460米。</t>
  </si>
  <si>
    <t>2023-2026</t>
  </si>
  <si>
    <t>经济效益：港口产出的增加及货物陆路运输成本节约。社会效益：创造就业，间接促进当地教育文化事业发展。</t>
  </si>
  <si>
    <t>项目用海81公顷尚未落实。</t>
  </si>
  <si>
    <t>工可通过江门市交通运输局审查。开展建设方案优化。</t>
  </si>
  <si>
    <t>81</t>
  </si>
  <si>
    <t>江门港广海湾港区乌猪洲作业区30万吨和45万吨级码头工程</t>
  </si>
  <si>
    <r>
      <rPr>
        <sz val="11"/>
        <rFont val="宋体"/>
        <charset val="134"/>
      </rPr>
      <t>拟建</t>
    </r>
    <r>
      <rPr>
        <sz val="11"/>
        <rFont val="Times New Roman"/>
        <charset val="0"/>
      </rPr>
      <t>2</t>
    </r>
    <r>
      <rPr>
        <sz val="11"/>
        <rFont val="宋体"/>
        <charset val="134"/>
      </rPr>
      <t>个</t>
    </r>
    <r>
      <rPr>
        <sz val="11"/>
        <rFont val="Times New Roman"/>
        <charset val="0"/>
      </rPr>
      <t>30</t>
    </r>
    <r>
      <rPr>
        <sz val="11"/>
        <rFont val="宋体"/>
        <charset val="134"/>
      </rPr>
      <t>万吨级码头和</t>
    </r>
    <r>
      <rPr>
        <sz val="11"/>
        <rFont val="Times New Roman"/>
        <charset val="0"/>
      </rPr>
      <t>2</t>
    </r>
    <r>
      <rPr>
        <sz val="11"/>
        <rFont val="宋体"/>
        <charset val="134"/>
      </rPr>
      <t>个</t>
    </r>
    <r>
      <rPr>
        <sz val="11"/>
        <rFont val="Times New Roman"/>
        <charset val="0"/>
      </rPr>
      <t>45</t>
    </r>
    <r>
      <rPr>
        <sz val="11"/>
        <rFont val="宋体"/>
        <charset val="134"/>
      </rPr>
      <t>万吨级码头。</t>
    </r>
  </si>
  <si>
    <t>2022
-
2025</t>
  </si>
  <si>
    <t>经济效益：港口产出增加及货物公路运输成本的节约。社会效益：改善投资环境。创造就业。</t>
  </si>
  <si>
    <t>项目用海尚未落实。</t>
  </si>
  <si>
    <t>项目目前处于选址和可行性研究阶段。</t>
  </si>
  <si>
    <t>82</t>
  </si>
  <si>
    <t>台山市山咀码头及防波堤扩建工程</t>
  </si>
  <si>
    <t>拟建设6个客运泊位，内侧泊位长98米，外侧泊位长101米，防波堤堤头长22.5米。</t>
  </si>
  <si>
    <t>提升台山市旅游发展的需要，进一步完善川岛镇客运基础设施的建设，缓解客运压力。</t>
  </si>
  <si>
    <t>已完成立项，已完成初步设计，已完成总承包招标，已签订总承包合同，已完成主体工程的8%。</t>
  </si>
  <si>
    <t>83</t>
  </si>
  <si>
    <t>台山市山咀车渡船兼顾货运码头工程</t>
  </si>
  <si>
    <t>建设 1 个 400 吨车渡船泊位及 2 个 300 吨杂货船泊位（结构均按 1000 吨级预留）。</t>
  </si>
  <si>
    <t>84</t>
  </si>
  <si>
    <t>台山市上川岛车渡船兼顾货运码头工程</t>
  </si>
  <si>
    <t>拟建设1个400吨车渡船泊位及1个300吨杂货船泊位（结构均按1000吨级预留）。</t>
  </si>
  <si>
    <t>85</t>
  </si>
  <si>
    <t>台山市下川岛车渡船兼顾货运码头工程</t>
  </si>
  <si>
    <t>86</t>
  </si>
  <si>
    <t>台山市川岛镇下川独湾码头及防波堤改建工程（码头工程）</t>
  </si>
  <si>
    <t>改建3个客轮泊位，码头占用岸线总长109.4米，并建设相应的防波堤。</t>
  </si>
  <si>
    <t>87</t>
  </si>
  <si>
    <t>广海港二期工程（鱼塘港码头）</t>
  </si>
  <si>
    <t>设计2个5000吨级泊位（结构按1万吨级预留），泊位长320m。</t>
  </si>
  <si>
    <t>鱼塘港码头营运年收入为4691万元。</t>
  </si>
  <si>
    <t>正在进行施工图设计、监理招标等开工前相关准备工作。</t>
  </si>
  <si>
    <t>88</t>
  </si>
  <si>
    <t>台山市广海湾鱼塘港物流区项目</t>
  </si>
  <si>
    <t>建设护岸2156m，陆域形成总面积为370453㎡（555亩），纳泥总量为306.9万m³。</t>
  </si>
  <si>
    <t>项目建成后，作为江门广海湾LNG接收站项目库区用地，加快LNG项目建设。</t>
  </si>
  <si>
    <t>正在进行项目设计及开工前相关准备工作。</t>
  </si>
  <si>
    <t>四</t>
  </si>
  <si>
    <t>生态环境建设领域</t>
  </si>
  <si>
    <t>能源转型升级工程</t>
  </si>
  <si>
    <t>核电项目</t>
  </si>
  <si>
    <t>89</t>
  </si>
  <si>
    <t>广东台山核电项目二期工程</t>
  </si>
  <si>
    <t>项目建设2台1750兆瓦的CEPR核电机组。</t>
  </si>
  <si>
    <t>2025-2031</t>
  </si>
  <si>
    <t>年发电能力约300亿度电。</t>
  </si>
  <si>
    <t>项目预计用地4650亩，已全部落实。</t>
  </si>
  <si>
    <t>1.已列入《广东省推进粤港澳大湾区建设三年行动计划（2018-2020年）》和《国家核电中长期发展规划（2005-2020年）》。2.已提交纳入广东省能源发展“十四五”规划申请。3.拟申报列入国家能源“十四五”发展规划。4.拟申报列入广东省“十四五”核电项目开工备选名单。</t>
  </si>
  <si>
    <t>赤溪镇</t>
  </si>
  <si>
    <t>90</t>
  </si>
  <si>
    <t>台山核电配套储能项目</t>
  </si>
  <si>
    <t>项目规模200MW/200MWh，设计安装80套2.5MW的储能单元。项目主变低压侧设两段35kV汇流母线，共接入10条集电线路。</t>
  </si>
  <si>
    <t>2022-2027</t>
  </si>
  <si>
    <t>解决电网低负荷时段大容量核电机组跳机跳堆时电网频率越限的电网安全问题，并且实现台山三代核电机组满发。</t>
  </si>
  <si>
    <t>项目用地140亩，未落实。</t>
  </si>
  <si>
    <t>91</t>
  </si>
  <si>
    <t>台山核电一期工程大修（升级改造）项目</t>
  </si>
  <si>
    <t>完成台山核电一期工程1、2号机组反应堆换料及常规岛大修。</t>
  </si>
  <si>
    <t>无新增生产能力，维持目前产值、税收效益水平。</t>
  </si>
  <si>
    <r>
      <rPr>
        <sz val="11"/>
        <rFont val="宋体"/>
        <charset val="134"/>
      </rPr>
      <t>项目用地</t>
    </r>
    <r>
      <rPr>
        <sz val="11"/>
        <rFont val="宋体"/>
        <charset val="0"/>
      </rPr>
      <t>6125.82亩，已全部落实。</t>
    </r>
  </si>
  <si>
    <t>一是1月底前完成1号机组实验测试等收尾工作。二是4月上旬2号机组大修生产承包商进场开工。三是5月完成年度工程量的40%，完成1、2号机组反应堆换料及常规岛大修的50%。</t>
  </si>
  <si>
    <r>
      <rPr>
        <sz val="11"/>
        <rFont val="宋体"/>
        <charset val="134"/>
      </rPr>
      <t>“上大压小</t>
    </r>
    <r>
      <rPr>
        <sz val="11"/>
        <rFont val="Times New Roman"/>
        <charset val="0"/>
      </rPr>
      <t>”</t>
    </r>
    <r>
      <rPr>
        <sz val="11"/>
        <rFont val="宋体"/>
        <charset val="134"/>
      </rPr>
      <t>火电项目</t>
    </r>
  </si>
  <si>
    <t>92</t>
  </si>
  <si>
    <t>台山电厂2021年技改工程项目</t>
  </si>
  <si>
    <t>2021年计划投资约1.5亿元在安全、环保、节能等领域，对机组设备、公用系统设备进行技术升级改造。</t>
  </si>
  <si>
    <t>项目用地7172.26亩，已全部落实。</t>
  </si>
  <si>
    <t>一是3月底开工建设。
二是5月完成年度工程量的40%，完成总工程量的30%。</t>
  </si>
  <si>
    <t>天然气分布式能源站项目</t>
  </si>
  <si>
    <t>93</t>
  </si>
  <si>
    <t>台山工业新城分布式综合能源站项目</t>
  </si>
  <si>
    <t>恒建集团拟投资建设分布式综合能源站。项目占地102亩，建成后年发电410GWh，可供热62万吨（约200万Gj）。</t>
  </si>
  <si>
    <t>新增产值15亿元。</t>
  </si>
  <si>
    <t>已落实项目用地102亩。</t>
  </si>
  <si>
    <t>已完成主厂房基础浇筑。</t>
  </si>
  <si>
    <t>94</t>
  </si>
  <si>
    <t>江门恒建电力有限公司台山工业新城分布式综合能源站配套LNG卫星站项目</t>
  </si>
  <si>
    <t>设置12台150立方米的LNG储罐。辅助区辅助用房建筑面积162.8平方米。辅助设施包括12台空温式气化器、1台水浴式热水加热器、1台BOG加热器、6台储罐增压撬、3台卸车增压撬、6台LNG柱塞泵等。</t>
  </si>
  <si>
    <t>项目一期建成后，预计年产值5亿元，年税收5000万元。</t>
  </si>
  <si>
    <t>正在开展桩基础工程建设。</t>
  </si>
  <si>
    <t>95</t>
  </si>
  <si>
    <t>江门恒建电力有限公司台山工业新城分布式综合能源站天然气专输管道工程</t>
  </si>
  <si>
    <t>项目沟埋敷设天然气专用输送管道D323.9约2500米。</t>
  </si>
  <si>
    <t>已完成总体设计和建设工程规划许可证办理，正在调整施工图纸设计。</t>
  </si>
  <si>
    <t>96</t>
  </si>
  <si>
    <t>台山工业新城供热管网项目</t>
  </si>
  <si>
    <t>敷设供热管网总长约35.7千米。</t>
  </si>
  <si>
    <t>项目建成后，年销售收入（含税）17957万元。</t>
  </si>
  <si>
    <t>正进行施工图优化及占地补偿方案编制，编制涉路审批相关方案及安评报告编制；正在进行管道沿线施工清表工作。</t>
  </si>
  <si>
    <t>（4）</t>
  </si>
  <si>
    <t>石油天然气项目</t>
  </si>
  <si>
    <t>97</t>
  </si>
  <si>
    <t>江门广海湾LNG接收站项目</t>
  </si>
  <si>
    <t>拟建设两个16万立方米LNG储罐及相应卸料、储存、外输等系统；配套一座26.6 万立方米LNG船舶泊位，一座工作船码头。建设外输管道工程45公里，站场2座及截断阀室2座；配套燃气-蒸汽联合循环发电，规划建设规模为4台9F级机组。</t>
  </si>
  <si>
    <t>经济效益：项目是大广海湾经济区开发建设的能源保障供应项目。
社会效益：提高天然气供应保障能力，降低园区企业能源使用成本，助力台山招商引资工作。</t>
  </si>
  <si>
    <r>
      <rPr>
        <sz val="11"/>
        <rFont val="宋体"/>
        <charset val="134"/>
      </rPr>
      <t>项目规划用地</t>
    </r>
    <r>
      <rPr>
        <sz val="11"/>
        <rFont val="Times New Roman"/>
        <charset val="134"/>
      </rPr>
      <t>500</t>
    </r>
    <r>
      <rPr>
        <sz val="11"/>
        <rFont val="宋体"/>
        <charset val="134"/>
      </rPr>
      <t>亩，未落实。</t>
    </r>
  </si>
  <si>
    <t>1.已纳入省能源“十四五”规划（初稿），并已上报国家发改委。2.深化防波堤优化方案研究。3.已和国华台电初步达成合作推进LNG接收站项目的共识；组织《广海湾港区国华台电码头区港区规划调整方案》编制；研究库区用地建设方案；编制国华台电选址的安全论证报告。4.引入项目战略投资者方案正在实施，已签订增资协议。5.已确定市城乡燃气管道投资运营项目以公开招投标方式出让，正在编制《台山市管道燃气项目特许经营权招标文件》。</t>
  </si>
  <si>
    <t>98</t>
  </si>
  <si>
    <t>台山广海湾天然气热电联产工程项目</t>
  </si>
  <si>
    <r>
      <rPr>
        <sz val="11"/>
        <rFont val="宋体"/>
        <charset val="134"/>
        <scheme val="minor"/>
      </rPr>
      <t>规划建设</t>
    </r>
    <r>
      <rPr>
        <sz val="11"/>
        <rFont val="宋体"/>
        <charset val="0"/>
        <scheme val="minor"/>
      </rPr>
      <t>4</t>
    </r>
    <r>
      <rPr>
        <sz val="11"/>
        <rFont val="宋体"/>
        <charset val="134"/>
        <scheme val="minor"/>
      </rPr>
      <t>套</t>
    </r>
    <r>
      <rPr>
        <sz val="11"/>
        <rFont val="宋体"/>
        <charset val="0"/>
        <scheme val="minor"/>
      </rPr>
      <t>9H</t>
    </r>
    <r>
      <rPr>
        <sz val="11"/>
        <rFont val="宋体"/>
        <charset val="134"/>
        <scheme val="minor"/>
      </rPr>
      <t>级（</t>
    </r>
    <r>
      <rPr>
        <sz val="11"/>
        <rFont val="宋体"/>
        <charset val="0"/>
        <scheme val="minor"/>
      </rPr>
      <t xml:space="preserve">660-800MW </t>
    </r>
    <r>
      <rPr>
        <sz val="11"/>
        <rFont val="宋体"/>
        <charset val="134"/>
        <scheme val="minor"/>
      </rPr>
      <t>）燃气-蒸汽联合循环热电联产机组（首期建设2台套9H级热电联产机组）；建设工业园区配套热网工。</t>
    </r>
  </si>
  <si>
    <t>建成后，每年发电量约66亿千瓦时，年供热量1199.8万GJ（机组的年供热利用小时数按5500小时计算）。</t>
  </si>
  <si>
    <t>项目规划用地600亩，未落实。</t>
  </si>
  <si>
    <t>目前广东能源集团和国华台电都表达了投资意向，现正协调广能和国华台电及台山市国有企业按一定的比例持股三方合作建设该项目。</t>
  </si>
  <si>
    <t>99</t>
  </si>
  <si>
    <t>台山市管道燃气特许经营项目</t>
  </si>
  <si>
    <t>建设管道燃气管网及配套设施，包括但不限于管道燃气气化站工程、储配站工程、门站及接收站工程、城市管网工程、天然气分布式能源项目的气源供应等。</t>
  </si>
  <si>
    <t>2022-2026</t>
  </si>
  <si>
    <t>项目建成后，为城市居民、工商业用户供应管道天然气。</t>
  </si>
  <si>
    <t>项目用地未落实。</t>
  </si>
  <si>
    <t>2021年4月23日，本项目再次依法挂网公开招投标。原定6月1日开标，但由于收到的投标文件少于3家，不满足招标条件，未能如期开标。</t>
  </si>
  <si>
    <t>市城市管理和综合执法局</t>
  </si>
  <si>
    <t>（5）</t>
  </si>
  <si>
    <t>光伏发电项目</t>
  </si>
  <si>
    <t>100</t>
  </si>
  <si>
    <t>广东台山海宴镇500MWp渔业光伏发电项目</t>
  </si>
  <si>
    <t>本项目建设总规模为500MWp，计划分两期建设，占地面积约6500亩，首期建设200MWp。</t>
  </si>
  <si>
    <t>新增收益4.5亿元。</t>
  </si>
  <si>
    <t>项目首期200MWp的用地已落实，二期300MWp的用地正洽谈。</t>
  </si>
  <si>
    <t>现已完成光伏板建设和首期200MWp光伏区基础设施施工，正在准备开展光伏组件设备采购。</t>
  </si>
  <si>
    <t>海宴镇</t>
  </si>
  <si>
    <t>101</t>
  </si>
  <si>
    <t>中广核台山深井150MW光伏发电项目</t>
  </si>
  <si>
    <t>本项目新建150MW渔光互补光伏电站，占地面积2300亩。</t>
  </si>
  <si>
    <t>项目首期建成后，年发电量约5000万千瓦时。</t>
  </si>
  <si>
    <r>
      <rPr>
        <sz val="11"/>
        <rFont val="宋体"/>
        <charset val="0"/>
      </rPr>
      <t>已完成首期用地</t>
    </r>
    <r>
      <rPr>
        <sz val="11"/>
        <rFont val="Times New Roman"/>
        <charset val="0"/>
      </rPr>
      <t>1000</t>
    </r>
    <r>
      <rPr>
        <sz val="11"/>
        <rFont val="宋体"/>
        <charset val="0"/>
      </rPr>
      <t>亩土地租赁；项目新增建设用地</t>
    </r>
    <r>
      <rPr>
        <sz val="11"/>
        <rFont val="Times New Roman"/>
        <charset val="0"/>
      </rPr>
      <t>18</t>
    </r>
    <r>
      <rPr>
        <sz val="11"/>
        <rFont val="宋体"/>
        <charset val="0"/>
      </rPr>
      <t>亩，未落实。</t>
    </r>
  </si>
  <si>
    <t>正在开展升压站用地调规、项目设备采购工作。</t>
  </si>
  <si>
    <t>102</t>
  </si>
  <si>
    <t>广发台山渔业光伏产业园三期300MW项目</t>
  </si>
  <si>
    <t>项目用3700亩，建设300MW渔光一体电站。</t>
  </si>
  <si>
    <t>项目建成后，年均产值约1.36亿元，年均税收约1500万元。</t>
  </si>
  <si>
    <t>项目用地约3700亩，已落实约2800亩。</t>
  </si>
  <si>
    <t>一、完成项目立项、备案和电网公司接入批复，光伏区已进场施工，打试桩。二、升压站土建部分已开工建设。三、外送线路设计图已编制，待电力局及有关部门评审。</t>
  </si>
  <si>
    <t>103</t>
  </si>
  <si>
    <t>通威渔光一体（台山）现代渔业产业园二期50MW光伏发电项目</t>
  </si>
  <si>
    <t>项目用地643亩，建设50MW渔光一体电站。</t>
  </si>
  <si>
    <t>2021-2021</t>
  </si>
  <si>
    <t>项目建成后，年均产值约2700万元，年均税收约350万元。</t>
  </si>
  <si>
    <t>项目用地643亩，已全部落实。</t>
  </si>
  <si>
    <t xml:space="preserve">一、已完成光伏区岩土勘察、电网接入报告已批复，光伏区已进场施工并打试桩。 二、工程建设物料已进场。三、升压站、集成线路已开工建设。  </t>
  </si>
  <si>
    <t>104</t>
  </si>
  <si>
    <t>通威渔光一体（台山）现代渔业产业园三期50MW光伏发电项目</t>
  </si>
  <si>
    <t xml:space="preserve">一、已完成光伏区岩土勘察、电网接入报告已批复，光伏区已进场施工并打试桩； 二、工程建设物料已进场；三、升压站、集成线路已开工建设。  </t>
  </si>
  <si>
    <t>105</t>
  </si>
  <si>
    <t>台山鑫昊50MW渔光互补光伏发电项目</t>
  </si>
  <si>
    <t>项目用地850亩，建设50MW渔光互补电站。</t>
  </si>
  <si>
    <t>项目用地850亩，已全部落实。</t>
  </si>
  <si>
    <t>水利工程</t>
  </si>
  <si>
    <t>水利防灾减灾项目</t>
  </si>
  <si>
    <t>106</t>
  </si>
  <si>
    <t>桂南水库除险加固工程</t>
  </si>
  <si>
    <t>主副坝培厚加固、上游护坡、重建反滤体，重建放水涵管，溢洪道加固等</t>
  </si>
  <si>
    <t>消除工程安全隐患，提高水库的防洪能力，提高灌溉保证率。</t>
  </si>
  <si>
    <t>已完成主坝防渗灌浆、培厚加固、反滤体重建和桂山副坝培厚加固、涵管重建；迎水坡护坡、溢洪道施工中。完成总工程量的70%。</t>
  </si>
  <si>
    <t>市水利局</t>
  </si>
  <si>
    <t>水资源保障建设项目</t>
  </si>
  <si>
    <t>107</t>
  </si>
  <si>
    <t>江门市碧道建设工程（台山段）</t>
  </si>
  <si>
    <t>完成54.2公里碧道建设。</t>
  </si>
  <si>
    <t>项目建成后，带动土地价值增值、零售商业出租等经济效益，改善河湖水质。</t>
  </si>
  <si>
    <t>不涉及新增用地。</t>
  </si>
  <si>
    <t>已完成新昌水台城五十段污水主干管主体工程，鹏权路已经开展建设，完成年度投资地41%。</t>
  </si>
  <si>
    <t>108</t>
  </si>
  <si>
    <t>江门市西江潭江流域跨界重点支流综合治理工程（一期）（台山段）</t>
  </si>
  <si>
    <t>完成综合治理河长48.93公里。</t>
  </si>
  <si>
    <t>项目新增用地231.37亩,全部未落实。</t>
  </si>
  <si>
    <t>五围村潭江支流大冲口村段堤防加固已开展清表工作；公益泵站已开展前期征地工作；三八水护岸已开展施工工作。完成年度投资比例地21%。</t>
  </si>
  <si>
    <t>109</t>
  </si>
  <si>
    <t>台山市水利工程补短板攻坚计划2021年度建设项目</t>
  </si>
  <si>
    <t>完成小型水库除险加固、中小河流治理、中型水闸重建、重点灌区节水改造、城乡供水等项目
（项目为打包项目，包括43宗小型水库除险加固，投资估算2.35亿元；4宗中小河流治理，投资估算1.5亿元；2宗中型水闸重建工程，投资估算0.64亿元；4宗中型水库灌区节水改造，投资估算3.3亿元；实施广海湾湾区联合供水工程和北陡镇南部供水工程，投资估算6.48亿元）。</t>
  </si>
  <si>
    <t>项目建成后，能有效提高河道、水库、水闸水安全和保障能力，改善农田节水灌溉面积，解决乡镇生活和工业用水问题。</t>
  </si>
  <si>
    <t>小型水库除险加固、中小河流治理、中型水闸重建、重点灌区节水改造等项目在原址建设，不涉及新增用地。城乡供水项目涉及新增用地约200亩。</t>
  </si>
  <si>
    <t>已完成实施方案和可研报告。</t>
  </si>
  <si>
    <t>环保工程</t>
  </si>
  <si>
    <t>污水处理设施建设项目</t>
  </si>
  <si>
    <t>110</t>
  </si>
  <si>
    <t>台山市川岛镇王府洲污水处理厂支管网工程</t>
  </si>
  <si>
    <t>新建截污管网。</t>
  </si>
  <si>
    <t>污水经处理后达标排放，进一步改善投资和旅游环境，更好地打造当地旅游资源。</t>
  </si>
  <si>
    <t>已完成立项，已完成施工招标，已签订施工合同，已完成总进度的15%。</t>
  </si>
  <si>
    <t>111</t>
  </si>
  <si>
    <t>台山市第二轮农村生活污水处理设施建设PPP项目</t>
  </si>
  <si>
    <t>建设覆盖1281个自然村的污水处理设施和2个镇级污水处理厂及配套管网建设。</t>
  </si>
  <si>
    <t>项目建成后，新增污水处理为1600吨/天。</t>
  </si>
  <si>
    <t>已完成施工图等前期工作。</t>
  </si>
  <si>
    <t>垃圾处理设施建设项目</t>
  </si>
  <si>
    <t>112</t>
  </si>
  <si>
    <t>台山市台城下豆坑生活垃圾卫生填埋场一期第二分区工程</t>
  </si>
  <si>
    <t>占地面积4.4万平方米，库容约120万平方米。</t>
  </si>
  <si>
    <t>新增生活垃圾填埋量库容约120万立方米，设计使用年限8.7年。</t>
  </si>
  <si>
    <t>已征用。</t>
  </si>
  <si>
    <t>已完成100%。</t>
  </si>
  <si>
    <t xml:space="preserve">生态环境综合治理项目 </t>
  </si>
  <si>
    <t>台山市静脉产业园</t>
  </si>
  <si>
    <t>800吨/天</t>
  </si>
  <si>
    <t>2023-2025</t>
  </si>
  <si>
    <t>新增垃圾处理量800吨/天。</t>
  </si>
  <si>
    <t>已征用，但用地规模还未调整。</t>
  </si>
  <si>
    <t>已完成15%。</t>
  </si>
  <si>
    <t>五</t>
  </si>
  <si>
    <t>公共服务领域</t>
  </si>
  <si>
    <t>城市公共基础设施</t>
  </si>
  <si>
    <t>114</t>
  </si>
  <si>
    <t>旧街活化改造工程（五、六期）</t>
  </si>
  <si>
    <t>包括9条旧街综合整治，主要包括建筑外立面整治、市政道路与人行道整治等相关内容，约1774米。</t>
  </si>
  <si>
    <t>改善人居环境、城市品位和投资环境，保护历史街区、提升土地开发价值、促进老街区商业结构调整、休闲旅游、房地产的发展。</t>
  </si>
  <si>
    <t>目前第五期完成顶管施工及管井砌筑，排水边沟砌筑及路沿石安装完成约70%；完成人行道拆除约90%；人行道垫层混凝土捣制完成约70%；排栅搭设完成约40%。第六期已完成所有顶管及示范段外立面施工、人行道破除及硬底化、排水渠砌筑；完成南塘路、洪湖路排栅搭设约50%、西岩路排栅搭设约40%。</t>
  </si>
  <si>
    <t>115</t>
  </si>
  <si>
    <t>台山碧桂园至三合颐和温泉城连接道路工程</t>
  </si>
  <si>
    <t>一级公路双向六车道，全长约3.448公里 ，路基宽度33.5米。</t>
  </si>
  <si>
    <t>加强台山市南区地区之间的相互联系，带动沿线两侧土地开发，促进我市城市空间发展。满足道路沿线及周边区域的交通需求，为区域重要的集散公路。</t>
  </si>
  <si>
    <t>项目用地216亩，已解决。</t>
  </si>
  <si>
    <r>
      <rPr>
        <sz val="11"/>
        <rFont val="Times New Roman"/>
        <charset val="134"/>
      </rPr>
      <t>1</t>
    </r>
    <r>
      <rPr>
        <sz val="11"/>
        <rFont val="宋体"/>
        <charset val="134"/>
      </rPr>
      <t>.现已完成项目立项建设规模调整。</t>
    </r>
    <r>
      <rPr>
        <sz val="11"/>
        <rFont val="Times New Roman"/>
        <charset val="134"/>
      </rPr>
      <t xml:space="preserve">                                                                                                                                                                                              2</t>
    </r>
    <r>
      <rPr>
        <sz val="11"/>
        <rFont val="宋体"/>
        <charset val="134"/>
      </rPr>
      <t>.正在开展勘察设计修改工作，争取</t>
    </r>
    <r>
      <rPr>
        <sz val="11"/>
        <rFont val="Times New Roman"/>
        <charset val="134"/>
      </rPr>
      <t>2021</t>
    </r>
    <r>
      <rPr>
        <sz val="11"/>
        <rFont val="宋体"/>
        <charset val="134"/>
      </rPr>
      <t>年第一季度完成施工图设计及评审工作。</t>
    </r>
  </si>
  <si>
    <t>市土地开发储备中心</t>
  </si>
  <si>
    <t>116</t>
  </si>
  <si>
    <t>台城南区文昌路北延线和德政路东延线道路工程</t>
  </si>
  <si>
    <t>文昌路北延线为城市支路，双向四车道，长约0.47公里，道路宽度24米；德政路东延线为城市次干道，双向六车道，长约0.35公里，道路宽度40米。</t>
  </si>
  <si>
    <t>为周边学校、住宅的通勤出行提供便捷的交通服务。完善台城南新区路网。</t>
  </si>
  <si>
    <t>项目用地28000㎡，已解决。</t>
  </si>
  <si>
    <t xml:space="preserve">已完成工程可行性研究报告编制工作，现正进行项目的立项工作。
</t>
  </si>
  <si>
    <t xml:space="preserve">农业农村基础设施 </t>
  </si>
  <si>
    <t xml:space="preserve">农村道路建设项目 </t>
  </si>
  <si>
    <t>117</t>
  </si>
  <si>
    <t>乡村振兴示范带项目</t>
  </si>
  <si>
    <t>力争2022年底前建成长度为18公里覆盖10个村（居）的“侨韵乡情”示范带、2025年底前建成长度为17公里覆盖9个村（居）的“万顷稻香”示范带。</t>
  </si>
  <si>
    <t>提升农村人居环境，打造生态宜居美丽乡村，优化农业农村资源，发展乡村旅游产业，增强广大农民群众幸福感、获得感、安全感。</t>
  </si>
  <si>
    <t>启动“侨韵乡情”示范带；“万顷稻香”示范带规划建设。</t>
  </si>
  <si>
    <t>118</t>
  </si>
  <si>
    <t>美丽乡村示范片项目</t>
  </si>
  <si>
    <t>开展农房管控和乡村风貌提升，2025年前建成22个美丽乡村示范片，覆盖187条自然村。</t>
  </si>
  <si>
    <t>改善农村人居环境，优化农业旅游资源，带动乡村旅游业发展。</t>
  </si>
  <si>
    <r>
      <rPr>
        <sz val="11"/>
        <rFont val="宋体"/>
        <charset val="134"/>
      </rPr>
      <t>完成各镇（街）示范片定点，确保镇（街）有</t>
    </r>
    <r>
      <rPr>
        <sz val="11"/>
        <rFont val="Times New Roman"/>
        <charset val="134"/>
      </rPr>
      <t>1</t>
    </r>
    <r>
      <rPr>
        <sz val="11"/>
        <rFont val="宋体"/>
        <charset val="134"/>
      </rPr>
      <t>到</t>
    </r>
    <r>
      <rPr>
        <sz val="11"/>
        <rFont val="Times New Roman"/>
        <charset val="134"/>
      </rPr>
      <t>2</t>
    </r>
    <r>
      <rPr>
        <sz val="11"/>
        <rFont val="宋体"/>
        <charset val="134"/>
      </rPr>
      <t>个示范片起示范引领作用；今年启动</t>
    </r>
    <r>
      <rPr>
        <sz val="11"/>
        <rFont val="Times New Roman"/>
        <charset val="134"/>
      </rPr>
      <t>22</t>
    </r>
    <r>
      <rPr>
        <sz val="11"/>
        <rFont val="宋体"/>
        <charset val="134"/>
      </rPr>
      <t>个示范片建设。</t>
    </r>
  </si>
  <si>
    <t>119</t>
  </si>
  <si>
    <t>农村人居环境整治提升项目</t>
  </si>
  <si>
    <t>按年度分批设置农村生活垃圾分类收集点。2025年前每个自然村至少设置1个生活垃圾分类收集点。</t>
  </si>
  <si>
    <t>设置农村垃圾源头分类收集点，优化农村生活垃圾资源化利用。</t>
  </si>
  <si>
    <t>先以台城桂水、长岭村委会为农村垃圾源头分类收集点试点推进，今年完成120个收集点设置任务。</t>
  </si>
  <si>
    <t xml:space="preserve">农村供水建设项目 </t>
  </si>
  <si>
    <t>120</t>
  </si>
  <si>
    <t>台山市全域自然村集中供水项目</t>
  </si>
  <si>
    <t>统筹推进农村集中供水设施及配套管网建设，涉及12个镇52个行政村374条自然村，共铺设管道总长455.154公里，新建小型独立供水工程4宗、自来水厂工程2宗。</t>
  </si>
  <si>
    <r>
      <rPr>
        <sz val="11"/>
        <rFont val="宋体"/>
        <charset val="0"/>
      </rPr>
      <t>惠及</t>
    </r>
    <r>
      <rPr>
        <sz val="11"/>
        <rFont val="Times New Roman"/>
        <charset val="0"/>
      </rPr>
      <t>417</t>
    </r>
    <r>
      <rPr>
        <sz val="11"/>
        <rFont val="宋体"/>
        <charset val="0"/>
      </rPr>
      <t>条自然村、</t>
    </r>
    <r>
      <rPr>
        <sz val="11"/>
        <rFont val="Times New Roman"/>
        <charset val="0"/>
      </rPr>
      <t>9</t>
    </r>
    <r>
      <rPr>
        <sz val="11"/>
        <rFont val="宋体"/>
        <charset val="0"/>
      </rPr>
      <t>万人口，提升农村供水保障能力。</t>
    </r>
  </si>
  <si>
    <t>未全部落实。</t>
  </si>
  <si>
    <t>完成初设报告批复，现正开展施工招投标和政府采购工作，预计6月底开工。</t>
  </si>
  <si>
    <t>渔港建设项目</t>
  </si>
  <si>
    <t>121</t>
  </si>
  <si>
    <t>沙堤渔港升级改造</t>
  </si>
  <si>
    <t>重新对沙堤渔港进行科学规划，修建防波提、满足渔船安全靠泊作业、避风等，完善陆域疏港道路、供水、供电等配套设备。</t>
  </si>
  <si>
    <t>可容纳更多渔船停泊、避风和补给，提高装卸能力，吸引更多渔船作业，带动其他产业发展，增加就业机会，促进经济发展。</t>
  </si>
  <si>
    <t>已通过网上中介超市选定中铁建港航局集团勘察设计院有限公司为本次的设计单位。可行性报告正在编制中。</t>
  </si>
  <si>
    <t>122</t>
  </si>
  <si>
    <t>台山市广海渔港升级改造和整治维护项目二期工程</t>
  </si>
  <si>
    <t>1.渔港东护岸加固150米；2.渔港西护岸加固125米；3.港池疏浚70立方米；4.港池后方回填土65亩，14万立方米。</t>
  </si>
  <si>
    <t>可容纳200吨以下渔船200艘进港销售渔获和生产、生活补给，扩大水产品交易场地；为渔港经济发展区和海洋经济第二、三产业发展，增加就业，丰富“菜篮子”等发挥着重要支撑作用。</t>
  </si>
  <si>
    <t>二期工程已完成图纸设计，可行性研究报告，招投标工作，现在正在公示中。计划6月中下旬动工。</t>
  </si>
  <si>
    <t>教育项目</t>
  </si>
  <si>
    <t>123</t>
  </si>
  <si>
    <t>台山市培英职业技术学校新校区</t>
  </si>
  <si>
    <t>项目规划用地面积约122195.8平方米，建筑面积约66935平方米。</t>
  </si>
  <si>
    <t>可容纳中职学历教育在校学生3500人，满足区域教育设施的需求。</t>
  </si>
  <si>
    <t>项目用地总共为183.37亩，现已落实约154亩。</t>
  </si>
  <si>
    <t>现正进行挡土墙建设施工，2021年计划完善施工招标文件，开展施工招标工作。</t>
  </si>
  <si>
    <t>市教育局</t>
  </si>
  <si>
    <t>124</t>
  </si>
  <si>
    <t>台山市技工学校新校区建设</t>
  </si>
  <si>
    <t>项目规划用地178.433亩，建设台山市技工学校新校区。2021年完成项目用地、校区建设方案和开展“三通一平”工作。</t>
  </si>
  <si>
    <t>提升台山技工的文化品牌实力，促进技工教育事业的发展，培养更多高技能人才，为我市乃至粤港澳大湾区提供坚实的技能人才支撑。</t>
  </si>
  <si>
    <t>项目用地178.433亩，其中已办理建设用地指标面积103.796亩，未办理建设用地指标74.637亩。</t>
  </si>
  <si>
    <t>已完成项目用地测量及申报，正在编制初步设计规划方案。</t>
  </si>
  <si>
    <t>市人力资源和社会保障局</t>
  </si>
  <si>
    <t>医疗卫生建设项目</t>
  </si>
  <si>
    <t>125</t>
  </si>
  <si>
    <t>台山市妇幼保健院新院建设项目</t>
  </si>
  <si>
    <t>项目用地面积120.22亩，总建筑面积78552㎡，建筑占地面积10570㎡，规划床位500张，配套停车位880个。设置门诊医技楼、住院楼、行政楼、专家楼等。</t>
  </si>
  <si>
    <t>2018-2021</t>
  </si>
  <si>
    <t>年平均门诊量能达到60万人次，住院量达到2.5万人次，将有力促进医院综合服务水平的提高，有效改善全市妇女儿童的医疗、保健服务需求。</t>
  </si>
  <si>
    <t>已取得101.89亩土地不动产权证；未落实土地10.207亩。</t>
  </si>
  <si>
    <t>12月底如期全面完成装修工程。</t>
  </si>
  <si>
    <t>市卫生健康局</t>
  </si>
  <si>
    <t>126</t>
  </si>
  <si>
    <t>台山市赤溪镇卫生院（台山市中医院赤溪分院）建设项目</t>
  </si>
  <si>
    <r>
      <rPr>
        <sz val="11"/>
        <rFont val="宋体"/>
        <charset val="0"/>
      </rPr>
      <t>建设</t>
    </r>
    <r>
      <rPr>
        <sz val="11"/>
        <rFont val="Times New Roman"/>
        <charset val="0"/>
      </rPr>
      <t>5</t>
    </r>
    <r>
      <rPr>
        <sz val="11"/>
        <rFont val="宋体"/>
        <charset val="0"/>
      </rPr>
      <t>幢业务用房，建筑面积</t>
    </r>
    <r>
      <rPr>
        <sz val="11"/>
        <rFont val="Times New Roman"/>
        <charset val="0"/>
      </rPr>
      <t>23476.64</t>
    </r>
    <r>
      <rPr>
        <sz val="11"/>
        <rFont val="宋体"/>
        <charset val="0"/>
      </rPr>
      <t>平方米。</t>
    </r>
  </si>
  <si>
    <t>建成后，辐射带动服务附近乡镇，承载大广海湾重要医疗卫生服务。</t>
  </si>
  <si>
    <t>新院用地面积32120.32平方米，已落实。</t>
  </si>
  <si>
    <t>12月底门诊医技楼已建至五层主体结构工程、综合楼基础工程已完成。</t>
  </si>
  <si>
    <t>社会福利建设项目</t>
  </si>
  <si>
    <t>127</t>
  </si>
  <si>
    <t>大广海湾（台山）人力资源生态园室内装修及室外配套工程建设项目</t>
  </si>
  <si>
    <t>完成大楼1-15层室内装修及室外配套工程建设，大楼总建筑面积为10961平方米。</t>
  </si>
  <si>
    <t>打造一个集人才引进、就业服务、创业孵化、电商家政产业等功能于一体的优质综合服务和产业发展的公益性服务型平台。</t>
  </si>
  <si>
    <t>住房保障建设项目</t>
  </si>
  <si>
    <t>128</t>
  </si>
  <si>
    <t>敏恒房地产开发有限公司配建的保障性住房项目</t>
  </si>
  <si>
    <t>对693套保障性住房进行室内装修。</t>
  </si>
  <si>
    <t>缓解中低收入家庭住房问题。</t>
  </si>
  <si>
    <t>项目用地17.13亩，已落实。</t>
  </si>
  <si>
    <t>敏捷悦府9号楼132套保障房室内装修工程已基本完成，10号楼132套保障房已完成工程量的70%，11号楼、13号楼水电工程进场施工。</t>
  </si>
  <si>
    <t>市住房和城乡建设局</t>
  </si>
  <si>
    <t>129</t>
  </si>
  <si>
    <t>敏恒房地产开发有限公司配建的人才公寓项目</t>
  </si>
  <si>
    <t>对584套人才公寓进行室内装修。</t>
  </si>
  <si>
    <t>解决高层次人才的住房问题，为我市的人才引进工作提供住房保障。</t>
  </si>
  <si>
    <t>项目用地30.01亩，已落实。</t>
  </si>
  <si>
    <t>完成敏捷誉府9号楼和14号楼共74套人才公寓和人才之家的装修工程，第一批74套人才公寓所需设备已安装完成。</t>
  </si>
  <si>
    <t>130</t>
  </si>
  <si>
    <t>台山恒大翡翠华庭项目</t>
  </si>
  <si>
    <t>项目用地168亩，总建筑面积304583.8平方米。</t>
  </si>
  <si>
    <t>改善人居环境，提升城市品质。</t>
  </si>
  <si>
    <t>项目用地168亩，已全部落实。</t>
  </si>
  <si>
    <r>
      <rPr>
        <sz val="11"/>
        <rFont val="宋体"/>
        <charset val="134"/>
      </rPr>
      <t>已完成一期</t>
    </r>
    <r>
      <rPr>
        <sz val="11"/>
        <rFont val="Times New Roman"/>
        <charset val="134"/>
      </rPr>
      <t>7</t>
    </r>
    <r>
      <rPr>
        <sz val="11"/>
        <rFont val="宋体"/>
        <charset val="134"/>
      </rPr>
      <t>幢主楼主体工程建设的</t>
    </r>
    <r>
      <rPr>
        <sz val="11"/>
        <rFont val="Times New Roman"/>
        <charset val="134"/>
      </rPr>
      <t>58%</t>
    </r>
    <r>
      <rPr>
        <sz val="11"/>
        <rFont val="宋体"/>
        <charset val="134"/>
      </rPr>
      <t>。</t>
    </r>
  </si>
  <si>
    <t>131</t>
  </si>
  <si>
    <t>台山万达项目</t>
  </si>
  <si>
    <t>总建筑面积为68.26万平方米，其中地上建筑总面积53.66万平方米。</t>
  </si>
  <si>
    <t>项目建成后，提高台城南新区商业服务水平。</t>
  </si>
  <si>
    <t>项目用地321.4亩，已解决。</t>
  </si>
  <si>
    <t xml:space="preserve">1.大商业综合体已于2019年8月29日开业。2.东及西地块首开区楼栋结构已全部封顶、完成设备安装；次开区已完成装饰装修、砌体施工及机电安装，完成设备验收。销售物业相关楼栋外装施工及园林小市政施工已完成。                                                                                            </t>
  </si>
  <si>
    <t>132</t>
  </si>
  <si>
    <t>台山保利公馆</t>
  </si>
  <si>
    <t>占地面积约173亩；建筑面积40万平方米。</t>
  </si>
  <si>
    <t>2017-2021</t>
  </si>
  <si>
    <t>项目用地173亩已解决。</t>
  </si>
  <si>
    <t xml:space="preserve">1.二期塔楼已封顶。2.二期楼栋施工已完成。3.二期B区精装修已完成、C区精装修施工已完成。                                                                         </t>
  </si>
  <si>
    <t>133</t>
  </si>
  <si>
    <t>恒大悦珑湾府花园项目</t>
  </si>
  <si>
    <t>项目为大型商住综合体，占地面积为1118亩，总建筑面积约87.3万平方米。</t>
  </si>
  <si>
    <t>2018-2025</t>
  </si>
  <si>
    <t>打造宜居环境，提高商业服务水平。</t>
  </si>
  <si>
    <t>项目用地1118亩，已全部落实。</t>
  </si>
  <si>
    <t>项目已完成第一期主体建设和第三期部分报建手续。</t>
  </si>
  <si>
    <t>应急保障工程项目</t>
  </si>
  <si>
    <t>134</t>
  </si>
  <si>
    <t>台城南区特勤消防站建设项目</t>
  </si>
  <si>
    <t>建设台山市特勤消防站。</t>
  </si>
  <si>
    <t>能够全方位提高应对全灾种，各项急难险重任务的能力。</t>
  </si>
  <si>
    <t>15961.11平方米，已落实。</t>
  </si>
  <si>
    <t>目前正在可行性研究报告。</t>
  </si>
  <si>
    <t>市消防救援大队</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</si>
</sst>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 numFmtId="177" formatCode="0_);[Red]\(0\)"/>
  </numFmts>
  <fonts count="47">
    <font>
      <sz val="11"/>
      <color theme="1"/>
      <name val="宋体"/>
      <charset val="134"/>
      <scheme val="minor"/>
    </font>
    <font>
      <b/>
      <sz val="11"/>
      <name val="宋体"/>
      <charset val="134"/>
    </font>
    <font>
      <sz val="11"/>
      <name val="宋体"/>
      <charset val="134"/>
    </font>
    <font>
      <sz val="11"/>
      <name val="宋体"/>
      <charset val="134"/>
      <scheme val="minor"/>
    </font>
    <font>
      <b/>
      <sz val="9"/>
      <name val="宋体"/>
      <charset val="134"/>
    </font>
    <font>
      <sz val="16"/>
      <name val="黑体"/>
      <charset val="0"/>
    </font>
    <font>
      <sz val="12"/>
      <name val="Times New Roman"/>
      <charset val="0"/>
    </font>
    <font>
      <sz val="9"/>
      <name val="Times New Roman"/>
      <charset val="0"/>
    </font>
    <font>
      <sz val="22"/>
      <name val="方正小标宋简体"/>
      <charset val="134"/>
    </font>
    <font>
      <b/>
      <sz val="11"/>
      <name val="Times New Roman"/>
      <charset val="0"/>
    </font>
    <font>
      <b/>
      <sz val="11"/>
      <name val="宋体"/>
      <charset val="134"/>
      <scheme val="minor"/>
    </font>
    <font>
      <b/>
      <sz val="11"/>
      <name val="宋体"/>
      <charset val="0"/>
    </font>
    <font>
      <b/>
      <sz val="12"/>
      <name val="宋体"/>
      <charset val="134"/>
    </font>
    <font>
      <b/>
      <sz val="9"/>
      <name val="Times New Roman"/>
      <charset val="0"/>
    </font>
    <font>
      <sz val="12"/>
      <name val="宋体"/>
      <charset val="134"/>
    </font>
    <font>
      <sz val="11"/>
      <name val="Times New Roman"/>
      <charset val="0"/>
    </font>
    <font>
      <sz val="11"/>
      <name val="宋体"/>
      <charset val="0"/>
    </font>
    <font>
      <sz val="11"/>
      <name val="宋体"/>
      <charset val="0"/>
      <scheme val="minor"/>
    </font>
    <font>
      <sz val="12"/>
      <name val="宋体"/>
      <charset val="0"/>
    </font>
    <font>
      <sz val="11"/>
      <name val="Times New Roman"/>
      <charset val="134"/>
    </font>
    <font>
      <sz val="10.5"/>
      <name val="宋体"/>
      <charset val="134"/>
      <scheme val="minor"/>
    </font>
    <font>
      <sz val="11"/>
      <name val="宋体"/>
      <charset val="134"/>
      <scheme val="major"/>
    </font>
    <font>
      <b/>
      <sz val="9"/>
      <name val="Times New Roman"/>
      <charset val="134"/>
    </font>
    <font>
      <sz val="12"/>
      <name val="宋体"/>
      <charset val="134"/>
      <scheme val="minor"/>
    </font>
    <font>
      <b/>
      <sz val="11"/>
      <name val="宋体"/>
      <charset val="0"/>
      <scheme val="minor"/>
    </font>
    <font>
      <sz val="10"/>
      <name val="宋体"/>
      <charset val="134"/>
      <scheme val="maj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b/>
      <sz val="11"/>
      <name val="Times New Roman"/>
      <charset val="134"/>
    </font>
    <font>
      <sz val="12"/>
      <name val="Times New Roman"/>
      <charset val="134"/>
    </font>
  </fonts>
  <fills count="38">
    <fill>
      <patternFill patternType="none"/>
    </fill>
    <fill>
      <patternFill patternType="gray125"/>
    </fill>
    <fill>
      <patternFill patternType="solid">
        <fgColor theme="5" tint="0.6"/>
        <bgColor indexed="64"/>
      </patternFill>
    </fill>
    <fill>
      <patternFill patternType="solid">
        <fgColor theme="8" tint="0.6"/>
        <bgColor indexed="64"/>
      </patternFill>
    </fill>
    <fill>
      <patternFill patternType="solid">
        <fgColor rgb="FFF7F6B6"/>
        <bgColor indexed="64"/>
      </patternFill>
    </fill>
    <fill>
      <patternFill patternType="solid">
        <fgColor indexed="9"/>
        <bgColor indexed="64"/>
      </patternFill>
    </fill>
    <fill>
      <patternFill patternType="solid">
        <fgColor theme="0"/>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26" fillId="24" borderId="0" applyNumberFormat="0" applyBorder="0" applyAlignment="0" applyProtection="0">
      <alignment vertical="center"/>
    </xf>
    <xf numFmtId="0" fontId="41" fillId="22"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11" borderId="0" applyNumberFormat="0" applyBorder="0" applyAlignment="0" applyProtection="0">
      <alignment vertical="center"/>
    </xf>
    <xf numFmtId="0" fontId="33" fillId="12" borderId="0" applyNumberFormat="0" applyBorder="0" applyAlignment="0" applyProtection="0">
      <alignment vertical="center"/>
    </xf>
    <xf numFmtId="43" fontId="0" fillId="0" borderId="0" applyFont="0" applyFill="0" applyBorder="0" applyAlignment="0" applyProtection="0">
      <alignment vertical="center"/>
    </xf>
    <xf numFmtId="0" fontId="34" fillId="21"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17" borderId="9" applyNumberFormat="0" applyFont="0" applyAlignment="0" applyProtection="0">
      <alignment vertical="center"/>
    </xf>
    <xf numFmtId="0" fontId="34" fillId="25" borderId="0" applyNumberFormat="0" applyBorder="0" applyAlignment="0" applyProtection="0">
      <alignment vertical="center"/>
    </xf>
    <xf numFmtId="0" fontId="3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6" fillId="0" borderId="7" applyNumberFormat="0" applyFill="0" applyAlignment="0" applyProtection="0">
      <alignment vertical="center"/>
    </xf>
    <xf numFmtId="0" fontId="28" fillId="0" borderId="7" applyNumberFormat="0" applyFill="0" applyAlignment="0" applyProtection="0">
      <alignment vertical="center"/>
    </xf>
    <xf numFmtId="0" fontId="34" fillId="20" borderId="0" applyNumberFormat="0" applyBorder="0" applyAlignment="0" applyProtection="0">
      <alignment vertical="center"/>
    </xf>
    <xf numFmtId="0" fontId="31" fillId="0" borderId="11" applyNumberFormat="0" applyFill="0" applyAlignment="0" applyProtection="0">
      <alignment vertical="center"/>
    </xf>
    <xf numFmtId="0" fontId="34" fillId="27" borderId="0" applyNumberFormat="0" applyBorder="0" applyAlignment="0" applyProtection="0">
      <alignment vertical="center"/>
    </xf>
    <xf numFmtId="0" fontId="35" fillId="16" borderId="8" applyNumberFormat="0" applyAlignment="0" applyProtection="0">
      <alignment vertical="center"/>
    </xf>
    <xf numFmtId="0" fontId="44" fillId="16" borderId="12" applyNumberFormat="0" applyAlignment="0" applyProtection="0">
      <alignment vertical="center"/>
    </xf>
    <xf numFmtId="0" fontId="27" fillId="10" borderId="6" applyNumberFormat="0" applyAlignment="0" applyProtection="0">
      <alignment vertical="center"/>
    </xf>
    <xf numFmtId="0" fontId="26" fillId="31" borderId="0" applyNumberFormat="0" applyBorder="0" applyAlignment="0" applyProtection="0">
      <alignment vertical="center"/>
    </xf>
    <xf numFmtId="0" fontId="34" fillId="15" borderId="0" applyNumberFormat="0" applyBorder="0" applyAlignment="0" applyProtection="0">
      <alignment vertical="center"/>
    </xf>
    <xf numFmtId="0" fontId="43" fillId="0" borderId="13" applyNumberFormat="0" applyFill="0" applyAlignment="0" applyProtection="0">
      <alignment vertical="center"/>
    </xf>
    <xf numFmtId="0" fontId="37" fillId="0" borderId="10" applyNumberFormat="0" applyFill="0" applyAlignment="0" applyProtection="0">
      <alignment vertical="center"/>
    </xf>
    <xf numFmtId="0" fontId="42" fillId="23" borderId="0" applyNumberFormat="0" applyBorder="0" applyAlignment="0" applyProtection="0">
      <alignment vertical="center"/>
    </xf>
    <xf numFmtId="0" fontId="40" fillId="19" borderId="0" applyNumberFormat="0" applyBorder="0" applyAlignment="0" applyProtection="0">
      <alignment vertical="center"/>
    </xf>
    <xf numFmtId="0" fontId="26" fillId="32" borderId="0" applyNumberFormat="0" applyBorder="0" applyAlignment="0" applyProtection="0">
      <alignment vertical="center"/>
    </xf>
    <xf numFmtId="0" fontId="34" fillId="14" borderId="0" applyNumberFormat="0" applyBorder="0" applyAlignment="0" applyProtection="0">
      <alignment vertical="center"/>
    </xf>
    <xf numFmtId="0" fontId="26" fillId="30" borderId="0" applyNumberFormat="0" applyBorder="0" applyAlignment="0" applyProtection="0">
      <alignment vertical="center"/>
    </xf>
    <xf numFmtId="0" fontId="26" fillId="9" borderId="0" applyNumberFormat="0" applyBorder="0" applyAlignment="0" applyProtection="0">
      <alignment vertical="center"/>
    </xf>
    <xf numFmtId="0" fontId="26" fillId="29" borderId="0" applyNumberFormat="0" applyBorder="0" applyAlignment="0" applyProtection="0">
      <alignment vertical="center"/>
    </xf>
    <xf numFmtId="0" fontId="26" fillId="8" borderId="0" applyNumberFormat="0" applyBorder="0" applyAlignment="0" applyProtection="0">
      <alignment vertical="center"/>
    </xf>
    <xf numFmtId="0" fontId="34" fillId="18" borderId="0" applyNumberFormat="0" applyBorder="0" applyAlignment="0" applyProtection="0">
      <alignment vertical="center"/>
    </xf>
    <xf numFmtId="0" fontId="34" fillId="13" borderId="0" applyNumberFormat="0" applyBorder="0" applyAlignment="0" applyProtection="0">
      <alignment vertical="center"/>
    </xf>
    <xf numFmtId="0" fontId="26" fillId="28" borderId="0" applyNumberFormat="0" applyBorder="0" applyAlignment="0" applyProtection="0">
      <alignment vertical="center"/>
    </xf>
    <xf numFmtId="0" fontId="26" fillId="7" borderId="0" applyNumberFormat="0" applyBorder="0" applyAlignment="0" applyProtection="0">
      <alignment vertical="center"/>
    </xf>
    <xf numFmtId="0" fontId="34" fillId="33" borderId="0" applyNumberFormat="0" applyBorder="0" applyAlignment="0" applyProtection="0">
      <alignment vertical="center"/>
    </xf>
    <xf numFmtId="0" fontId="26" fillId="34" borderId="0" applyNumberFormat="0" applyBorder="0" applyAlignment="0" applyProtection="0">
      <alignment vertical="center"/>
    </xf>
    <xf numFmtId="0" fontId="34" fillId="35" borderId="0" applyNumberFormat="0" applyBorder="0" applyAlignment="0" applyProtection="0">
      <alignment vertical="center"/>
    </xf>
    <xf numFmtId="0" fontId="34" fillId="36" borderId="0" applyNumberFormat="0" applyBorder="0" applyAlignment="0" applyProtection="0">
      <alignment vertical="center"/>
    </xf>
    <xf numFmtId="0" fontId="26" fillId="37" borderId="0" applyNumberFormat="0" applyBorder="0" applyAlignment="0" applyProtection="0">
      <alignment vertical="center"/>
    </xf>
    <xf numFmtId="0" fontId="34" fillId="26" borderId="0" applyNumberFormat="0" applyBorder="0" applyAlignment="0" applyProtection="0">
      <alignment vertical="center"/>
    </xf>
    <xf numFmtId="0" fontId="14" fillId="0" borderId="0" applyProtection="0"/>
    <xf numFmtId="0" fontId="14" fillId="0" borderId="0">
      <alignment vertical="top"/>
    </xf>
    <xf numFmtId="0" fontId="14" fillId="0" borderId="0"/>
    <xf numFmtId="0" fontId="14" fillId="0" borderId="0"/>
  </cellStyleXfs>
  <cellXfs count="177">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lignment vertical="center"/>
    </xf>
    <xf numFmtId="0" fontId="4"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alignment vertical="center" wrapText="1"/>
    </xf>
    <xf numFmtId="0" fontId="4" fillId="0" borderId="0" xfId="0" applyFont="1" applyFill="1" applyAlignment="1">
      <alignment vertical="center" wrapText="1"/>
    </xf>
    <xf numFmtId="0" fontId="2" fillId="0" borderId="0" xfId="0" applyFont="1" applyFill="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justify" vertical="center"/>
    </xf>
    <xf numFmtId="49" fontId="5" fillId="0" borderId="0" xfId="0" applyNumberFormat="1" applyFont="1" applyFill="1" applyBorder="1" applyAlignment="1">
      <alignment horizontal="center" vertical="center"/>
    </xf>
    <xf numFmtId="0" fontId="6" fillId="0" borderId="0" xfId="0" applyFont="1" applyFill="1" applyBorder="1" applyAlignment="1">
      <alignment horizontal="left" vertical="center" wrapText="1"/>
    </xf>
    <xf numFmtId="0" fontId="7" fillId="0" borderId="0" xfId="0" applyFont="1" applyFill="1" applyBorder="1" applyAlignment="1">
      <alignment horizontal="justify" vertical="center" wrapText="1"/>
    </xf>
    <xf numFmtId="177" fontId="7" fillId="0" borderId="0" xfId="0" applyNumberFormat="1" applyFont="1" applyFill="1" applyBorder="1" applyAlignment="1">
      <alignment horizontal="right" vertical="center" wrapText="1"/>
    </xf>
    <xf numFmtId="177" fontId="7" fillId="0" borderId="0" xfId="0" applyNumberFormat="1" applyFont="1" applyFill="1" applyBorder="1" applyAlignment="1">
      <alignment horizontal="center" vertical="center" wrapText="1"/>
    </xf>
    <xf numFmtId="49" fontId="8" fillId="0" borderId="0" xfId="0" applyNumberFormat="1" applyFont="1" applyFill="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0" xfId="0" applyNumberFormat="1" applyFont="1" applyFill="1" applyBorder="1" applyAlignment="1">
      <alignment horizontal="justify"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177" fontId="1"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177" fontId="1" fillId="0" borderId="3"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177" fontId="1" fillId="0" borderId="4"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10" fillId="0" borderId="1" xfId="0" applyFont="1" applyBorder="1" applyAlignment="1">
      <alignment horizontal="center" vertical="center"/>
    </xf>
    <xf numFmtId="0" fontId="3" fillId="0" borderId="1" xfId="0" applyFont="1" applyBorder="1">
      <alignment vertical="center"/>
    </xf>
    <xf numFmtId="0" fontId="3" fillId="0" borderId="1" xfId="0" applyFont="1" applyBorder="1" applyAlignment="1">
      <alignment horizontal="justify" vertical="center"/>
    </xf>
    <xf numFmtId="176" fontId="10" fillId="0" borderId="1" xfId="0" applyNumberFormat="1" applyFont="1" applyBorder="1" applyAlignment="1">
      <alignment horizontal="center" vertical="center"/>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justify" vertical="center" wrapText="1"/>
    </xf>
    <xf numFmtId="177" fontId="9" fillId="2" borderId="1" xfId="0" applyNumberFormat="1" applyFont="1" applyFill="1" applyBorder="1" applyAlignment="1">
      <alignment horizontal="center" vertical="center" wrapText="1"/>
    </xf>
    <xf numFmtId="177" fontId="11" fillId="2"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0" fontId="1"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justify" vertical="center" wrapText="1"/>
    </xf>
    <xf numFmtId="177" fontId="9" fillId="3" borderId="1" xfId="0" applyNumberFormat="1" applyFont="1" applyFill="1" applyBorder="1" applyAlignment="1">
      <alignment horizontal="center" vertical="center" wrapText="1"/>
    </xf>
    <xf numFmtId="177" fontId="11" fillId="3"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177"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49" fontId="12" fillId="3" borderId="1" xfId="0" applyNumberFormat="1" applyFont="1" applyFill="1" applyBorder="1" applyAlignment="1">
      <alignment horizontal="center" vertical="center" wrapText="1"/>
    </xf>
    <xf numFmtId="0" fontId="12" fillId="3"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3" fillId="3" borderId="1" xfId="0" applyFont="1" applyFill="1" applyBorder="1" applyAlignment="1">
      <alignment horizontal="justify" vertical="center" wrapText="1"/>
    </xf>
    <xf numFmtId="177" fontId="13" fillId="3" borderId="1" xfId="0" applyNumberFormat="1" applyFont="1" applyFill="1" applyBorder="1" applyAlignment="1">
      <alignment horizontal="right" vertical="center" wrapText="1"/>
    </xf>
    <xf numFmtId="49" fontId="14" fillId="4" borderId="1" xfId="49" applyNumberFormat="1" applyFont="1" applyFill="1" applyBorder="1" applyAlignment="1" applyProtection="1">
      <alignment horizontal="center" vertical="center" wrapText="1"/>
    </xf>
    <xf numFmtId="0" fontId="2" fillId="4" borderId="1" xfId="0" applyFont="1" applyFill="1" applyBorder="1" applyAlignment="1">
      <alignment horizontal="left" vertical="center" wrapText="1"/>
    </xf>
    <xf numFmtId="0" fontId="15" fillId="4" borderId="1" xfId="0" applyFont="1" applyFill="1" applyBorder="1" applyAlignment="1">
      <alignment horizontal="center" vertical="center" wrapText="1"/>
    </xf>
    <xf numFmtId="0" fontId="15" fillId="4" borderId="1" xfId="0" applyFont="1" applyFill="1" applyBorder="1" applyAlignment="1">
      <alignment horizontal="justify" vertical="center" wrapText="1"/>
    </xf>
    <xf numFmtId="177" fontId="15" fillId="4" borderId="1" xfId="0" applyNumberFormat="1" applyFont="1" applyFill="1" applyBorder="1" applyAlignment="1">
      <alignment horizontal="center" vertical="center" wrapText="1"/>
    </xf>
    <xf numFmtId="177" fontId="16" fillId="4" borderId="1"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9" fontId="14" fillId="0" borderId="1" xfId="49" applyNumberFormat="1" applyFont="1" applyFill="1" applyBorder="1" applyAlignment="1" applyProtection="1">
      <alignment horizontal="center" vertical="center" wrapText="1"/>
    </xf>
    <xf numFmtId="0" fontId="16" fillId="0" borderId="1" xfId="0" applyFont="1" applyFill="1" applyBorder="1" applyAlignment="1">
      <alignment horizontal="justify" vertical="center" wrapText="1"/>
    </xf>
    <xf numFmtId="0" fontId="2" fillId="0" borderId="5" xfId="0" applyFont="1" applyFill="1" applyBorder="1" applyAlignment="1">
      <alignment horizontal="justify" vertical="center" wrapText="1"/>
    </xf>
    <xf numFmtId="177" fontId="2" fillId="0" borderId="1" xfId="0" applyNumberFormat="1" applyFont="1" applyFill="1" applyBorder="1" applyAlignment="1">
      <alignment horizontal="justify"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177" fontId="3" fillId="0" borderId="1" xfId="0" applyNumberFormat="1" applyFont="1" applyFill="1" applyBorder="1" applyAlignment="1">
      <alignment horizontal="justify" vertical="center" wrapText="1"/>
    </xf>
    <xf numFmtId="177"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77" fontId="17" fillId="4" borderId="1" xfId="0" applyNumberFormat="1" applyFont="1" applyFill="1" applyBorder="1" applyAlignment="1">
      <alignment horizontal="center" vertical="center" wrapText="1"/>
    </xf>
    <xf numFmtId="177" fontId="2" fillId="5" borderId="1" xfId="0" applyNumberFormat="1" applyFont="1" applyFill="1" applyBorder="1" applyAlignment="1">
      <alignment horizontal="center" vertical="center" wrapText="1"/>
    </xf>
    <xf numFmtId="0" fontId="3" fillId="0" borderId="1" xfId="0" applyFont="1" applyBorder="1" applyAlignment="1">
      <alignment horizontal="left" vertical="center"/>
    </xf>
    <xf numFmtId="177" fontId="17"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177" fontId="7" fillId="0" borderId="0" xfId="0" applyNumberFormat="1" applyFont="1" applyFill="1" applyBorder="1" applyAlignment="1">
      <alignment horizontal="justify" vertical="center" wrapText="1"/>
    </xf>
    <xf numFmtId="0" fontId="7" fillId="0" borderId="0" xfId="0" applyFont="1" applyFill="1" applyBorder="1" applyAlignment="1">
      <alignment horizontal="left" vertical="center" wrapText="1"/>
    </xf>
    <xf numFmtId="0" fontId="7" fillId="0" borderId="0" xfId="0" applyFont="1" applyFill="1" applyAlignment="1">
      <alignment vertical="center" wrapText="1"/>
    </xf>
    <xf numFmtId="49" fontId="8" fillId="0" borderId="0" xfId="0" applyNumberFormat="1" applyFont="1" applyFill="1" applyAlignment="1">
      <alignment horizontal="left" vertical="center" wrapText="1"/>
    </xf>
    <xf numFmtId="49" fontId="6" fillId="0" borderId="0" xfId="0" applyNumberFormat="1" applyFont="1" applyFill="1" applyBorder="1" applyAlignment="1">
      <alignment horizontal="left" vertical="center" wrapText="1"/>
    </xf>
    <xf numFmtId="49" fontId="18" fillId="0" borderId="0" xfId="0" applyNumberFormat="1" applyFont="1" applyFill="1" applyAlignment="1">
      <alignment horizontal="center" vertical="center" wrapText="1"/>
    </xf>
    <xf numFmtId="0" fontId="1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2" fillId="0" borderId="1" xfId="0" applyFont="1" applyBorder="1" applyAlignment="1">
      <alignment horizontal="justify" vertical="center" wrapText="1"/>
    </xf>
    <xf numFmtId="177" fontId="2" fillId="0" borderId="1" xfId="0" applyNumberFormat="1" applyFont="1" applyFill="1" applyBorder="1" applyAlignment="1">
      <alignment horizontal="left" vertical="center" wrapText="1"/>
    </xf>
    <xf numFmtId="0" fontId="15" fillId="0" borderId="1" xfId="0" applyFont="1" applyFill="1" applyBorder="1" applyAlignment="1">
      <alignment horizontal="center" vertical="center" wrapText="1"/>
    </xf>
    <xf numFmtId="177" fontId="13" fillId="3" borderId="1" xfId="0" applyNumberFormat="1" applyFont="1" applyFill="1" applyBorder="1" applyAlignment="1">
      <alignment horizontal="justify" vertical="center" wrapText="1"/>
    </xf>
    <xf numFmtId="177" fontId="13" fillId="3" borderId="1" xfId="0" applyNumberFormat="1" applyFont="1" applyFill="1" applyBorder="1" applyAlignment="1">
      <alignment horizontal="left" vertical="center" wrapText="1"/>
    </xf>
    <xf numFmtId="0" fontId="13" fillId="3" borderId="1" xfId="0" applyFont="1" applyFill="1" applyBorder="1" applyAlignment="1">
      <alignment horizontal="left" vertical="center" wrapText="1"/>
    </xf>
    <xf numFmtId="0" fontId="15" fillId="4"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5"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0" borderId="0" xfId="0" applyFont="1" applyFill="1" applyAlignment="1">
      <alignment vertical="center" wrapText="1"/>
    </xf>
    <xf numFmtId="177" fontId="19" fillId="0" borderId="1" xfId="0" applyNumberFormat="1" applyFont="1" applyFill="1" applyBorder="1" applyAlignment="1">
      <alignment horizontal="justify" vertical="center" wrapText="1"/>
    </xf>
    <xf numFmtId="177" fontId="3" fillId="0" borderId="1" xfId="0" applyNumberFormat="1" applyFont="1" applyFill="1" applyBorder="1" applyAlignment="1">
      <alignment horizontal="left" vertical="center" wrapText="1"/>
    </xf>
    <xf numFmtId="0" fontId="19" fillId="0" borderId="1" xfId="0" applyFont="1" applyFill="1" applyBorder="1" applyAlignment="1">
      <alignment horizontal="center" vertical="center" wrapText="1"/>
    </xf>
    <xf numFmtId="177" fontId="16" fillId="0" borderId="1" xfId="0" applyNumberFormat="1" applyFont="1" applyFill="1" applyBorder="1" applyAlignment="1">
      <alignment horizontal="justify" vertical="center" wrapText="1"/>
    </xf>
    <xf numFmtId="177" fontId="16" fillId="0" borderId="1" xfId="0" applyNumberFormat="1" applyFont="1" applyFill="1" applyBorder="1" applyAlignment="1">
      <alignment horizontal="left" vertical="center" wrapText="1"/>
    </xf>
    <xf numFmtId="0" fontId="13" fillId="0" borderId="0" xfId="0" applyFont="1" applyFill="1" applyBorder="1" applyAlignment="1">
      <alignment vertical="center" wrapText="1"/>
    </xf>
    <xf numFmtId="0" fontId="3" fillId="0" borderId="1" xfId="0" applyFont="1" applyFill="1" applyBorder="1" applyAlignment="1">
      <alignment horizontal="center" vertical="center" wrapText="1"/>
    </xf>
    <xf numFmtId="0" fontId="16" fillId="0" borderId="0" xfId="0" applyFont="1" applyFill="1" applyAlignment="1">
      <alignment vertical="center" wrapText="1"/>
    </xf>
    <xf numFmtId="0" fontId="13" fillId="0" borderId="0" xfId="0" applyFont="1" applyFill="1" applyAlignment="1">
      <alignment vertical="center" wrapText="1"/>
    </xf>
    <xf numFmtId="0" fontId="3" fillId="0" borderId="1" xfId="0" applyFont="1" applyFill="1" applyBorder="1" applyAlignment="1">
      <alignment vertical="center" wrapText="1"/>
    </xf>
    <xf numFmtId="49" fontId="3" fillId="0" borderId="1" xfId="0" applyNumberFormat="1" applyFont="1" applyFill="1" applyBorder="1" applyAlignment="1">
      <alignment vertical="center" wrapText="1"/>
    </xf>
    <xf numFmtId="0" fontId="7" fillId="0" borderId="1" xfId="0" applyFont="1" applyFill="1" applyBorder="1" applyAlignment="1">
      <alignment horizontal="left" vertical="center" wrapText="1"/>
    </xf>
    <xf numFmtId="0" fontId="3" fillId="6" borderId="1" xfId="0" applyFont="1" applyFill="1" applyBorder="1" applyAlignment="1">
      <alignment horizontal="justify" vertical="center" wrapText="1"/>
    </xf>
    <xf numFmtId="177" fontId="3" fillId="6" borderId="1" xfId="0" applyNumberFormat="1" applyFont="1" applyFill="1" applyBorder="1" applyAlignment="1">
      <alignment horizontal="justify" vertical="center" wrapText="1"/>
    </xf>
    <xf numFmtId="177" fontId="20" fillId="0" borderId="1" xfId="0" applyNumberFormat="1" applyFont="1" applyFill="1" applyBorder="1" applyAlignment="1">
      <alignment horizontal="left" vertical="center" wrapText="1"/>
    </xf>
    <xf numFmtId="177" fontId="17" fillId="0" borderId="1" xfId="0" applyNumberFormat="1" applyFont="1" applyFill="1" applyBorder="1" applyAlignment="1">
      <alignment horizontal="left" vertical="center" wrapText="1"/>
    </xf>
    <xf numFmtId="177" fontId="3" fillId="5" borderId="1" xfId="0" applyNumberFormat="1" applyFont="1" applyFill="1" applyBorder="1" applyAlignment="1">
      <alignment horizontal="justify" vertical="center" wrapText="1"/>
    </xf>
    <xf numFmtId="177" fontId="21" fillId="5" borderId="1" xfId="0" applyNumberFormat="1" applyFont="1" applyFill="1" applyBorder="1" applyAlignment="1">
      <alignment horizontal="justify" vertical="center" wrapText="1"/>
    </xf>
    <xf numFmtId="0" fontId="16" fillId="0" borderId="1" xfId="0" applyFont="1" applyFill="1" applyBorder="1" applyAlignment="1">
      <alignment horizontal="center" vertical="center" wrapText="1"/>
    </xf>
    <xf numFmtId="0" fontId="3" fillId="0" borderId="0" xfId="0" applyFont="1" applyFill="1" applyAlignment="1">
      <alignment vertical="center" wrapText="1"/>
    </xf>
    <xf numFmtId="0" fontId="2" fillId="0" borderId="1" xfId="52" applyFont="1" applyFill="1" applyBorder="1" applyAlignment="1">
      <alignment horizontal="left" vertical="center" wrapText="1"/>
    </xf>
    <xf numFmtId="0" fontId="3" fillId="0" borderId="1" xfId="52" applyFont="1" applyFill="1" applyBorder="1" applyAlignment="1">
      <alignment horizontal="justify" vertical="center" wrapText="1"/>
    </xf>
    <xf numFmtId="176" fontId="2" fillId="0" borderId="1" xfId="0" applyNumberFormat="1" applyFont="1" applyFill="1" applyBorder="1" applyAlignment="1">
      <alignment horizontal="justify" vertical="center" wrapText="1"/>
    </xf>
    <xf numFmtId="177" fontId="16"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49" fontId="12" fillId="2" borderId="1" xfId="0" applyNumberFormat="1" applyFont="1" applyFill="1" applyBorder="1" applyAlignment="1">
      <alignment horizontal="center" vertical="center" wrapText="1"/>
    </xf>
    <xf numFmtId="0" fontId="12" fillId="2" borderId="1" xfId="0" applyFont="1" applyFill="1" applyBorder="1" applyAlignment="1">
      <alignment horizontal="left" vertical="center" wrapText="1"/>
    </xf>
    <xf numFmtId="177" fontId="2" fillId="0" borderId="4" xfId="0" applyNumberFormat="1" applyFont="1" applyFill="1" applyBorder="1" applyAlignment="1">
      <alignment horizontal="center" vertical="center" wrapText="1"/>
    </xf>
    <xf numFmtId="0" fontId="17" fillId="0" borderId="1" xfId="0" applyFont="1" applyFill="1" applyBorder="1" applyAlignment="1">
      <alignment horizontal="left" vertical="center" wrapText="1"/>
    </xf>
    <xf numFmtId="0" fontId="15" fillId="0" borderId="0" xfId="0" applyFont="1" applyFill="1" applyAlignment="1">
      <alignment horizontal="center" vertical="center" wrapText="1"/>
    </xf>
    <xf numFmtId="177" fontId="2" fillId="6" borderId="1" xfId="0" applyNumberFormat="1" applyFont="1" applyFill="1" applyBorder="1" applyAlignment="1">
      <alignment horizontal="justify" vertical="center" wrapText="1"/>
    </xf>
    <xf numFmtId="0" fontId="22" fillId="0" borderId="1"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2" fillId="0" borderId="4" xfId="0" applyFont="1" applyFill="1" applyBorder="1" applyAlignment="1">
      <alignment horizontal="justify" vertical="center" wrapText="1"/>
    </xf>
    <xf numFmtId="177" fontId="9" fillId="3" borderId="1" xfId="0" applyNumberFormat="1" applyFont="1" applyFill="1" applyBorder="1" applyAlignment="1">
      <alignment horizontal="justify" vertical="center" wrapText="1"/>
    </xf>
    <xf numFmtId="177" fontId="9" fillId="3" borderId="1" xfId="0" applyNumberFormat="1"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6" borderId="1" xfId="0" applyFont="1" applyFill="1" applyBorder="1" applyAlignment="1">
      <alignment horizontal="left" vertical="center" wrapText="1"/>
    </xf>
    <xf numFmtId="177" fontId="3" fillId="6" borderId="1" xfId="0" applyNumberFormat="1" applyFont="1" applyFill="1" applyBorder="1" applyAlignment="1">
      <alignment horizontal="center" vertical="center" wrapText="1"/>
    </xf>
    <xf numFmtId="0" fontId="23" fillId="0" borderId="1"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justify" vertical="center" wrapText="1"/>
    </xf>
    <xf numFmtId="177" fontId="13" fillId="2" borderId="1" xfId="0" applyNumberFormat="1" applyFont="1" applyFill="1" applyBorder="1" applyAlignment="1">
      <alignment horizontal="right" vertical="center" wrapText="1"/>
    </xf>
    <xf numFmtId="177" fontId="24" fillId="3" borderId="1" xfId="0" applyNumberFormat="1" applyFont="1" applyFill="1" applyBorder="1" applyAlignment="1">
      <alignment horizontal="center" vertical="center" wrapText="1"/>
    </xf>
    <xf numFmtId="0" fontId="17" fillId="0" borderId="1" xfId="0" applyFont="1" applyFill="1" applyBorder="1" applyAlignment="1">
      <alignment horizontal="justify"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177" fontId="2" fillId="0" borderId="1" xfId="0" applyNumberFormat="1" applyFont="1" applyBorder="1" applyAlignment="1">
      <alignment horizontal="center" vertical="center" wrapText="1"/>
    </xf>
    <xf numFmtId="0" fontId="25" fillId="0" borderId="1" xfId="0" applyFont="1" applyFill="1" applyBorder="1" applyAlignment="1">
      <alignment horizontal="justify" vertical="center" wrapText="1"/>
    </xf>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0" borderId="0" xfId="0" applyFont="1" applyFill="1">
      <alignment vertical="center"/>
    </xf>
    <xf numFmtId="9" fontId="2" fillId="0" borderId="1" xfId="0" applyNumberFormat="1" applyFont="1" applyFill="1" applyBorder="1" applyAlignment="1">
      <alignment horizontal="justify" vertical="center" wrapText="1"/>
    </xf>
    <xf numFmtId="0" fontId="3" fillId="0" borderId="1" xfId="0" applyFont="1" applyBorder="1" applyAlignment="1">
      <alignment horizontal="left" vertical="center" wrapText="1"/>
    </xf>
    <xf numFmtId="177" fontId="13" fillId="2" borderId="1" xfId="0" applyNumberFormat="1" applyFont="1" applyFill="1" applyBorder="1" applyAlignment="1">
      <alignment horizontal="justify" vertical="center" wrapText="1"/>
    </xf>
    <xf numFmtId="177" fontId="13" fillId="2" borderId="1" xfId="0" applyNumberFormat="1" applyFont="1" applyFill="1" applyBorder="1" applyAlignment="1">
      <alignment horizontal="left" vertical="center" wrapText="1"/>
    </xf>
    <xf numFmtId="0" fontId="13" fillId="2"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4" xfId="0" applyFont="1" applyBorder="1" applyAlignment="1">
      <alignment horizontal="justify" vertical="center" wrapText="1"/>
    </xf>
    <xf numFmtId="0" fontId="3" fillId="0" borderId="4"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6" fillId="0" borderId="4" xfId="0" applyFont="1" applyFill="1" applyBorder="1" applyAlignment="1">
      <alignment horizontal="justify" vertical="center" wrapText="1"/>
    </xf>
    <xf numFmtId="0" fontId="2" fillId="6" borderId="1" xfId="0" applyFont="1" applyFill="1" applyBorder="1" applyAlignment="1">
      <alignment horizontal="justify" vertical="center" wrapText="1"/>
    </xf>
    <xf numFmtId="49" fontId="2" fillId="0" borderId="1" xfId="0" applyNumberFormat="1" applyFont="1" applyFill="1" applyBorder="1" applyAlignment="1">
      <alignment horizontal="justify" vertical="center" wrapText="1"/>
    </xf>
    <xf numFmtId="49" fontId="17"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177" fontId="2" fillId="5" borderId="1" xfId="0" applyNumberFormat="1" applyFont="1" applyFill="1" applyBorder="1" applyAlignment="1">
      <alignment horizontal="justify"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 2" xfId="50"/>
    <cellStyle name="常规 4" xfId="51"/>
    <cellStyle name="常规 3" xfId="52"/>
  </cellStyles>
  <tableStyles count="0" defaultTableStyle="TableStyleMedium2" defaultPivotStyle="PivotStyleLight16"/>
  <colors>
    <mruColors>
      <color rgb="00F7F6B6"/>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C205"/>
  <sheetViews>
    <sheetView tabSelected="1" zoomScale="90" zoomScaleNormal="90" workbookViewId="0">
      <pane xSplit="25200" topLeftCell="N182" activePane="topLeft"/>
      <selection activeCell="E10" sqref="E10"/>
      <selection pane="topRight"/>
    </sheetView>
  </sheetViews>
  <sheetFormatPr defaultColWidth="9" defaultRowHeight="13.5"/>
  <cols>
    <col min="1" max="1" width="7.625" style="10" customWidth="1"/>
    <col min="2" max="2" width="26.9416666666667" style="3" customWidth="1"/>
    <col min="3" max="3" width="5.40833333333333" style="3" customWidth="1"/>
    <col min="4" max="4" width="30.55" style="11" customWidth="1"/>
    <col min="5" max="5" width="9" style="3"/>
    <col min="6" max="6" width="15.5833333333333" style="3" customWidth="1"/>
    <col min="7" max="7" width="15.2833333333333" style="10" customWidth="1"/>
    <col min="8" max="8" width="17.0666666666667" style="3" customWidth="1"/>
    <col min="9" max="9" width="19.9916666666667" style="11" customWidth="1"/>
    <col min="10" max="10" width="22.775" style="9" customWidth="1"/>
    <col min="11" max="11" width="39.3083333333333" style="11" customWidth="1"/>
    <col min="12" max="12" width="11.9416666666667" style="3" customWidth="1"/>
    <col min="13" max="16384" width="9" style="3"/>
  </cols>
  <sheetData>
    <row r="1" ht="17" customHeight="1" spans="1:13">
      <c r="A1" s="12" t="s">
        <v>0</v>
      </c>
      <c r="B1" s="13"/>
      <c r="C1" s="13"/>
      <c r="D1" s="14"/>
      <c r="E1" s="15"/>
      <c r="F1" s="15"/>
      <c r="G1" s="16"/>
      <c r="H1" s="15"/>
      <c r="I1" s="81"/>
      <c r="J1" s="82"/>
      <c r="K1" s="14"/>
      <c r="L1" s="83"/>
      <c r="M1" s="83"/>
    </row>
    <row r="2" ht="28.5" spans="1:13">
      <c r="A2" s="17" t="s">
        <v>1</v>
      </c>
      <c r="B2" s="17"/>
      <c r="C2" s="17"/>
      <c r="D2" s="17"/>
      <c r="E2" s="17"/>
      <c r="F2" s="17"/>
      <c r="G2" s="17"/>
      <c r="H2" s="17"/>
      <c r="I2" s="17"/>
      <c r="J2" s="84"/>
      <c r="K2" s="17"/>
      <c r="L2" s="17"/>
      <c r="M2" s="17"/>
    </row>
    <row r="3" ht="18" customHeight="1" spans="1:13">
      <c r="A3" s="18"/>
      <c r="B3" s="18"/>
      <c r="C3" s="18"/>
      <c r="D3" s="19"/>
      <c r="E3" s="18"/>
      <c r="F3" s="18"/>
      <c r="G3" s="18"/>
      <c r="H3" s="18"/>
      <c r="I3" s="19"/>
      <c r="J3" s="85"/>
      <c r="K3" s="19"/>
      <c r="L3" s="86" t="s">
        <v>2</v>
      </c>
      <c r="M3" s="86"/>
    </row>
    <row r="4" ht="15" customHeight="1" spans="1:13">
      <c r="A4" s="20" t="s">
        <v>3</v>
      </c>
      <c r="B4" s="21" t="s">
        <v>4</v>
      </c>
      <c r="C4" s="21" t="s">
        <v>5</v>
      </c>
      <c r="D4" s="21" t="s">
        <v>6</v>
      </c>
      <c r="E4" s="22" t="s">
        <v>7</v>
      </c>
      <c r="F4" s="23" t="s">
        <v>8</v>
      </c>
      <c r="G4" s="22" t="s">
        <v>9</v>
      </c>
      <c r="H4" s="24" t="s">
        <v>10</v>
      </c>
      <c r="I4" s="87" t="s">
        <v>11</v>
      </c>
      <c r="J4" s="88" t="s">
        <v>12</v>
      </c>
      <c r="K4" s="88" t="s">
        <v>13</v>
      </c>
      <c r="L4" s="21" t="s">
        <v>14</v>
      </c>
      <c r="M4" s="21" t="s">
        <v>15</v>
      </c>
    </row>
    <row r="5" ht="16" customHeight="1" spans="1:13">
      <c r="A5" s="25"/>
      <c r="B5" s="26"/>
      <c r="C5" s="26"/>
      <c r="D5" s="26"/>
      <c r="E5" s="27"/>
      <c r="F5" s="28"/>
      <c r="G5" s="27"/>
      <c r="H5" s="29"/>
      <c r="I5" s="89"/>
      <c r="J5" s="90"/>
      <c r="K5" s="90"/>
      <c r="L5" s="21"/>
      <c r="M5" s="21"/>
    </row>
    <row r="6" ht="54" customHeight="1" spans="1:13">
      <c r="A6" s="25"/>
      <c r="B6" s="26"/>
      <c r="C6" s="26"/>
      <c r="D6" s="26"/>
      <c r="E6" s="27"/>
      <c r="F6" s="30"/>
      <c r="G6" s="27"/>
      <c r="H6" s="31"/>
      <c r="I6" s="89"/>
      <c r="J6" s="91"/>
      <c r="K6" s="91"/>
      <c r="L6" s="21"/>
      <c r="M6" s="21"/>
    </row>
    <row r="7" ht="32.1" customHeight="1" spans="1:13">
      <c r="A7" s="32"/>
      <c r="B7" s="33" t="s">
        <v>16</v>
      </c>
      <c r="C7" s="34"/>
      <c r="D7" s="35"/>
      <c r="E7" s="34"/>
      <c r="F7" s="36">
        <f>SUM(F8,F15,F87,F124,F163)</f>
        <v>59462139.84</v>
      </c>
      <c r="G7" s="33">
        <f>SUM(G8,G15,G87,G124,G163)</f>
        <v>2677949</v>
      </c>
      <c r="H7" s="33">
        <f>SUM(H8,H15,H87,H124,H163)</f>
        <v>46987969</v>
      </c>
      <c r="I7" s="35"/>
      <c r="J7" s="78"/>
      <c r="K7" s="35"/>
      <c r="L7" s="34"/>
      <c r="M7" s="34"/>
    </row>
    <row r="8" s="1" customFormat="1" ht="32.1" customHeight="1" spans="1:13">
      <c r="A8" s="37" t="s">
        <v>17</v>
      </c>
      <c r="B8" s="38" t="s">
        <v>18</v>
      </c>
      <c r="C8" s="39"/>
      <c r="D8" s="40"/>
      <c r="E8" s="41"/>
      <c r="F8" s="42">
        <f>SUM(F9,F13)</f>
        <v>1007800</v>
      </c>
      <c r="G8" s="42">
        <f>SUM(G9,G13)</f>
        <v>213400</v>
      </c>
      <c r="H8" s="42">
        <f>SUM(H9,H13)</f>
        <v>794400</v>
      </c>
      <c r="I8" s="40"/>
      <c r="J8" s="92"/>
      <c r="K8" s="40"/>
      <c r="L8" s="39"/>
      <c r="M8" s="39"/>
    </row>
    <row r="9" s="1" customFormat="1" ht="32.1" customHeight="1" spans="1:13">
      <c r="A9" s="43" t="s">
        <v>19</v>
      </c>
      <c r="B9" s="44" t="s">
        <v>20</v>
      </c>
      <c r="C9" s="45"/>
      <c r="D9" s="46"/>
      <c r="E9" s="47"/>
      <c r="F9" s="48">
        <f>SUM(F10:F12)</f>
        <v>757800</v>
      </c>
      <c r="G9" s="48">
        <f>SUM(G10:G12)</f>
        <v>183400</v>
      </c>
      <c r="H9" s="48">
        <f>SUM(H10:H12)</f>
        <v>574400</v>
      </c>
      <c r="I9" s="46"/>
      <c r="J9" s="93"/>
      <c r="K9" s="46"/>
      <c r="L9" s="45"/>
      <c r="M9" s="45"/>
    </row>
    <row r="10" ht="101" customHeight="1" spans="1:13">
      <c r="A10" s="32">
        <v>1</v>
      </c>
      <c r="B10" s="49" t="s">
        <v>21</v>
      </c>
      <c r="C10" s="32" t="s">
        <v>22</v>
      </c>
      <c r="D10" s="49" t="s">
        <v>23</v>
      </c>
      <c r="E10" s="50" t="s">
        <v>24</v>
      </c>
      <c r="F10" s="50">
        <v>150000</v>
      </c>
      <c r="G10" s="50">
        <v>95000</v>
      </c>
      <c r="H10" s="51">
        <v>55000</v>
      </c>
      <c r="I10" s="80" t="s">
        <v>25</v>
      </c>
      <c r="J10" s="72" t="s">
        <v>26</v>
      </c>
      <c r="K10" s="80" t="s">
        <v>27</v>
      </c>
      <c r="L10" s="51" t="s">
        <v>28</v>
      </c>
      <c r="M10" s="34"/>
    </row>
    <row r="11" s="2" customFormat="1" ht="112" customHeight="1" spans="1:13">
      <c r="A11" s="32">
        <v>2</v>
      </c>
      <c r="B11" s="49" t="s">
        <v>29</v>
      </c>
      <c r="C11" s="32" t="s">
        <v>22</v>
      </c>
      <c r="D11" s="49" t="s">
        <v>30</v>
      </c>
      <c r="E11" s="50" t="s">
        <v>31</v>
      </c>
      <c r="F11" s="50">
        <v>200000</v>
      </c>
      <c r="G11" s="50">
        <v>68400</v>
      </c>
      <c r="H11" s="51">
        <v>131600</v>
      </c>
      <c r="I11" s="49" t="s">
        <v>32</v>
      </c>
      <c r="J11" s="72" t="s">
        <v>33</v>
      </c>
      <c r="K11" s="94" t="s">
        <v>34</v>
      </c>
      <c r="L11" s="51" t="s">
        <v>35</v>
      </c>
      <c r="M11" s="34"/>
    </row>
    <row r="12" s="2" customFormat="1" ht="159" customHeight="1" spans="1:13">
      <c r="A12" s="32">
        <v>3</v>
      </c>
      <c r="B12" s="49" t="s">
        <v>36</v>
      </c>
      <c r="C12" s="51" t="s">
        <v>37</v>
      </c>
      <c r="D12" s="49" t="s">
        <v>38</v>
      </c>
      <c r="E12" s="50" t="s">
        <v>39</v>
      </c>
      <c r="F12" s="50">
        <v>407800</v>
      </c>
      <c r="G12" s="50">
        <v>20000</v>
      </c>
      <c r="H12" s="51">
        <f>F12-G12</f>
        <v>387800</v>
      </c>
      <c r="I12" s="49" t="s">
        <v>40</v>
      </c>
      <c r="J12" s="95" t="s">
        <v>41</v>
      </c>
      <c r="K12" s="69" t="s">
        <v>42</v>
      </c>
      <c r="L12" s="51" t="s">
        <v>43</v>
      </c>
      <c r="M12" s="96"/>
    </row>
    <row r="13" s="3" customFormat="1" ht="33" customHeight="1" spans="1:13">
      <c r="A13" s="43" t="s">
        <v>44</v>
      </c>
      <c r="B13" s="44" t="s">
        <v>45</v>
      </c>
      <c r="C13" s="45"/>
      <c r="D13" s="46"/>
      <c r="E13" s="47"/>
      <c r="F13" s="48">
        <f>SUM(F14)</f>
        <v>250000</v>
      </c>
      <c r="G13" s="48">
        <f>SUM(G14)</f>
        <v>30000</v>
      </c>
      <c r="H13" s="48">
        <f>SUM(H14)</f>
        <v>220000</v>
      </c>
      <c r="I13" s="46"/>
      <c r="J13" s="93"/>
      <c r="K13" s="46"/>
      <c r="L13" s="45"/>
      <c r="M13" s="45"/>
    </row>
    <row r="14" s="3" customFormat="1" ht="162" customHeight="1" spans="1:13">
      <c r="A14" s="32">
        <v>4</v>
      </c>
      <c r="B14" s="52" t="s">
        <v>46</v>
      </c>
      <c r="C14" s="32" t="s">
        <v>22</v>
      </c>
      <c r="D14" s="52" t="s">
        <v>47</v>
      </c>
      <c r="E14" s="53" t="s">
        <v>48</v>
      </c>
      <c r="F14" s="32">
        <v>250000</v>
      </c>
      <c r="G14" s="50">
        <v>30000</v>
      </c>
      <c r="H14" s="51">
        <v>220000</v>
      </c>
      <c r="I14" s="52" t="s">
        <v>49</v>
      </c>
      <c r="J14" s="72" t="s">
        <v>50</v>
      </c>
      <c r="K14" s="80" t="s">
        <v>51</v>
      </c>
      <c r="L14" s="51" t="s">
        <v>28</v>
      </c>
      <c r="M14" s="34"/>
    </row>
    <row r="15" s="4" customFormat="1" ht="32.1" customHeight="1" spans="1:13">
      <c r="A15" s="37" t="s">
        <v>52</v>
      </c>
      <c r="B15" s="38" t="s">
        <v>53</v>
      </c>
      <c r="C15" s="39"/>
      <c r="D15" s="40"/>
      <c r="E15" s="41"/>
      <c r="F15" s="42">
        <f>SUM(F16,F21,F24,F32,F40,F42,F62,F83)</f>
        <v>43280896.56</v>
      </c>
      <c r="G15" s="42">
        <f>SUM(G16,G21,G24,G32,G40,G42,G62,G83)</f>
        <v>1182206</v>
      </c>
      <c r="H15" s="42">
        <f>SUM(H16,H21,H24,H32,H40,H42,H62,H83)</f>
        <v>39698932</v>
      </c>
      <c r="I15" s="40"/>
      <c r="J15" s="92"/>
      <c r="K15" s="40"/>
      <c r="L15" s="39"/>
      <c r="M15" s="39"/>
    </row>
    <row r="16" s="5" customFormat="1" ht="32.1" customHeight="1" spans="1:13">
      <c r="A16" s="54" t="s">
        <v>19</v>
      </c>
      <c r="B16" s="55" t="s">
        <v>54</v>
      </c>
      <c r="C16" s="56"/>
      <c r="D16" s="57"/>
      <c r="E16" s="58"/>
      <c r="F16" s="48">
        <f>SUM(F17,F19)</f>
        <v>100000</v>
      </c>
      <c r="G16" s="48">
        <f>SUM(G17,G19)</f>
        <v>7000</v>
      </c>
      <c r="H16" s="48">
        <f>SUM(H17,H19)</f>
        <v>93000</v>
      </c>
      <c r="I16" s="97"/>
      <c r="J16" s="98"/>
      <c r="K16" s="97"/>
      <c r="L16" s="99"/>
      <c r="M16" s="99"/>
    </row>
    <row r="17" s="5" customFormat="1" ht="32.1" customHeight="1" spans="1:13">
      <c r="A17" s="59" t="s">
        <v>55</v>
      </c>
      <c r="B17" s="60" t="s">
        <v>56</v>
      </c>
      <c r="C17" s="61"/>
      <c r="D17" s="62"/>
      <c r="E17" s="63"/>
      <c r="F17" s="64">
        <f>SUM(F18)</f>
        <v>50000</v>
      </c>
      <c r="G17" s="64">
        <f>SUM(G18)</f>
        <v>5000</v>
      </c>
      <c r="H17" s="64">
        <f>SUM(H18)</f>
        <v>45000</v>
      </c>
      <c r="I17" s="62"/>
      <c r="J17" s="100"/>
      <c r="K17" s="62"/>
      <c r="L17" s="61"/>
      <c r="M17" s="61"/>
    </row>
    <row r="18" s="2" customFormat="1" ht="61" customHeight="1" spans="1:13">
      <c r="A18" s="65" t="s">
        <v>57</v>
      </c>
      <c r="B18" s="49" t="s">
        <v>58</v>
      </c>
      <c r="C18" s="51" t="s">
        <v>22</v>
      </c>
      <c r="D18" s="49" t="s">
        <v>59</v>
      </c>
      <c r="E18" s="50" t="s">
        <v>60</v>
      </c>
      <c r="F18" s="50">
        <v>50000</v>
      </c>
      <c r="G18" s="50">
        <v>5000</v>
      </c>
      <c r="H18" s="51">
        <v>45000</v>
      </c>
      <c r="I18" s="49" t="s">
        <v>61</v>
      </c>
      <c r="J18" s="95" t="s">
        <v>62</v>
      </c>
      <c r="K18" s="69" t="s">
        <v>63</v>
      </c>
      <c r="L18" s="51" t="s">
        <v>28</v>
      </c>
      <c r="M18" s="101"/>
    </row>
    <row r="19" ht="31" customHeight="1" spans="1:13">
      <c r="A19" s="59" t="s">
        <v>64</v>
      </c>
      <c r="B19" s="60" t="s">
        <v>65</v>
      </c>
      <c r="C19" s="61"/>
      <c r="D19" s="62"/>
      <c r="E19" s="63"/>
      <c r="F19" s="64">
        <f>SUM(F20)</f>
        <v>50000</v>
      </c>
      <c r="G19" s="64">
        <f>SUM(G20)</f>
        <v>2000</v>
      </c>
      <c r="H19" s="64">
        <f>SUM(H20)</f>
        <v>48000</v>
      </c>
      <c r="I19" s="62"/>
      <c r="J19" s="100"/>
      <c r="K19" s="62"/>
      <c r="L19" s="61"/>
      <c r="M19" s="61"/>
    </row>
    <row r="20" ht="83" customHeight="1" spans="1:13">
      <c r="A20" s="32">
        <v>6</v>
      </c>
      <c r="B20" s="49" t="s">
        <v>66</v>
      </c>
      <c r="C20" s="51" t="s">
        <v>37</v>
      </c>
      <c r="D20" s="49" t="s">
        <v>67</v>
      </c>
      <c r="E20" s="50" t="s">
        <v>68</v>
      </c>
      <c r="F20" s="50">
        <v>50000</v>
      </c>
      <c r="G20" s="51">
        <v>2000</v>
      </c>
      <c r="H20" s="51">
        <v>48000</v>
      </c>
      <c r="I20" s="69" t="s">
        <v>69</v>
      </c>
      <c r="J20" s="72" t="s">
        <v>70</v>
      </c>
      <c r="K20" s="80" t="s">
        <v>71</v>
      </c>
      <c r="L20" s="51" t="s">
        <v>28</v>
      </c>
      <c r="M20" s="34"/>
    </row>
    <row r="21" ht="32.1" customHeight="1" spans="1:13">
      <c r="A21" s="54" t="s">
        <v>44</v>
      </c>
      <c r="B21" s="55" t="s">
        <v>72</v>
      </c>
      <c r="C21" s="56"/>
      <c r="D21" s="57"/>
      <c r="E21" s="48"/>
      <c r="F21" s="48">
        <f>SUM(F22:F23)</f>
        <v>130000</v>
      </c>
      <c r="G21" s="48">
        <f>SUM(G22:G23)</f>
        <v>13100</v>
      </c>
      <c r="H21" s="48">
        <f>SUM(H22:H23)</f>
        <v>116900</v>
      </c>
      <c r="I21" s="97"/>
      <c r="J21" s="98"/>
      <c r="K21" s="97"/>
      <c r="L21" s="99"/>
      <c r="M21" s="99"/>
    </row>
    <row r="22" s="2" customFormat="1" ht="83" customHeight="1" spans="1:32">
      <c r="A22" s="66" t="s">
        <v>73</v>
      </c>
      <c r="B22" s="49" t="s">
        <v>74</v>
      </c>
      <c r="C22" s="51" t="s">
        <v>22</v>
      </c>
      <c r="D22" s="49" t="s">
        <v>75</v>
      </c>
      <c r="E22" s="50" t="s">
        <v>76</v>
      </c>
      <c r="F22" s="50">
        <v>30000</v>
      </c>
      <c r="G22" s="51">
        <v>13100</v>
      </c>
      <c r="H22" s="51">
        <v>16900</v>
      </c>
      <c r="I22" s="69" t="s">
        <v>77</v>
      </c>
      <c r="J22" s="72" t="s">
        <v>70</v>
      </c>
      <c r="K22" s="49" t="s">
        <v>78</v>
      </c>
      <c r="L22" s="51" t="s">
        <v>28</v>
      </c>
      <c r="M22" s="96"/>
      <c r="N22" s="102"/>
      <c r="O22" s="102"/>
      <c r="P22" s="102"/>
      <c r="Q22" s="102"/>
      <c r="R22" s="102"/>
      <c r="S22" s="102"/>
      <c r="T22" s="102"/>
      <c r="U22" s="102"/>
      <c r="V22" s="102"/>
      <c r="W22" s="102"/>
      <c r="X22" s="102"/>
      <c r="Y22" s="102"/>
      <c r="Z22" s="102"/>
      <c r="AA22" s="102"/>
      <c r="AB22" s="102"/>
      <c r="AC22" s="102"/>
      <c r="AD22" s="102"/>
      <c r="AE22" s="102"/>
      <c r="AF22" s="102"/>
    </row>
    <row r="23" s="2" customFormat="1" ht="83" customHeight="1" spans="1:32">
      <c r="A23" s="66" t="s">
        <v>79</v>
      </c>
      <c r="B23" s="49" t="s">
        <v>80</v>
      </c>
      <c r="C23" s="51" t="s">
        <v>37</v>
      </c>
      <c r="D23" s="49" t="s">
        <v>81</v>
      </c>
      <c r="E23" s="50" t="s">
        <v>39</v>
      </c>
      <c r="F23" s="50">
        <v>100000</v>
      </c>
      <c r="G23" s="50">
        <v>0</v>
      </c>
      <c r="H23" s="50">
        <v>100000</v>
      </c>
      <c r="I23" s="49" t="s">
        <v>82</v>
      </c>
      <c r="J23" s="95" t="s">
        <v>83</v>
      </c>
      <c r="K23" s="69" t="s">
        <v>84</v>
      </c>
      <c r="L23" s="51" t="s">
        <v>28</v>
      </c>
      <c r="M23" s="96"/>
      <c r="N23" s="103"/>
      <c r="O23" s="102"/>
      <c r="P23" s="102"/>
      <c r="Q23" s="102"/>
      <c r="R23" s="102"/>
      <c r="S23" s="102"/>
      <c r="T23" s="102"/>
      <c r="U23" s="102"/>
      <c r="V23" s="102"/>
      <c r="W23" s="102"/>
      <c r="X23" s="102"/>
      <c r="Y23" s="102"/>
      <c r="Z23" s="102"/>
      <c r="AA23" s="102"/>
      <c r="AB23" s="102"/>
      <c r="AC23" s="102"/>
      <c r="AD23" s="102"/>
      <c r="AE23" s="102"/>
      <c r="AF23" s="102"/>
    </row>
    <row r="24" s="5" customFormat="1" ht="32.1" customHeight="1" spans="1:37">
      <c r="A24" s="54" t="s">
        <v>85</v>
      </c>
      <c r="B24" s="55" t="s">
        <v>86</v>
      </c>
      <c r="C24" s="56"/>
      <c r="D24" s="57"/>
      <c r="E24" s="58"/>
      <c r="F24" s="48">
        <f>SUM(F25,F29)</f>
        <v>440000</v>
      </c>
      <c r="G24" s="48">
        <f>SUM(G25,G29)</f>
        <v>204092</v>
      </c>
      <c r="H24" s="48">
        <f>SUM(H25,H29)</f>
        <v>235908</v>
      </c>
      <c r="I24" s="97"/>
      <c r="J24" s="98"/>
      <c r="K24" s="97"/>
      <c r="L24" s="99"/>
      <c r="M24" s="99"/>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row>
    <row r="25" s="6" customFormat="1" ht="31" customHeight="1" spans="1:37">
      <c r="A25" s="59" t="s">
        <v>87</v>
      </c>
      <c r="B25" s="60" t="s">
        <v>88</v>
      </c>
      <c r="C25" s="61"/>
      <c r="D25" s="62"/>
      <c r="E25" s="63"/>
      <c r="F25" s="64">
        <f>SUM(F26:F28)</f>
        <v>160000</v>
      </c>
      <c r="G25" s="64">
        <f>SUM(G26:G28)</f>
        <v>40000</v>
      </c>
      <c r="H25" s="64">
        <f>SUM(H26:H28)</f>
        <v>120000</v>
      </c>
      <c r="I25" s="62"/>
      <c r="J25" s="100"/>
      <c r="K25" s="62"/>
      <c r="L25" s="61"/>
      <c r="M25" s="61"/>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row>
    <row r="26" s="6" customFormat="1" ht="75" customHeight="1" spans="1:37">
      <c r="A26" s="66" t="s">
        <v>89</v>
      </c>
      <c r="B26" s="49" t="s">
        <v>90</v>
      </c>
      <c r="C26" s="51" t="s">
        <v>22</v>
      </c>
      <c r="D26" s="49" t="s">
        <v>91</v>
      </c>
      <c r="E26" s="50" t="s">
        <v>60</v>
      </c>
      <c r="F26" s="50">
        <v>100000</v>
      </c>
      <c r="G26" s="51">
        <v>10000</v>
      </c>
      <c r="H26" s="51">
        <v>90000</v>
      </c>
      <c r="I26" s="69" t="s">
        <v>92</v>
      </c>
      <c r="J26" s="95" t="s">
        <v>70</v>
      </c>
      <c r="K26" s="69" t="s">
        <v>93</v>
      </c>
      <c r="L26" s="51" t="s">
        <v>28</v>
      </c>
      <c r="M26" s="96"/>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row>
    <row r="27" s="6" customFormat="1" ht="84" customHeight="1" spans="1:37">
      <c r="A27" s="66" t="s">
        <v>94</v>
      </c>
      <c r="B27" s="49" t="s">
        <v>95</v>
      </c>
      <c r="C27" s="51" t="s">
        <v>22</v>
      </c>
      <c r="D27" s="49" t="s">
        <v>96</v>
      </c>
      <c r="E27" s="50" t="s">
        <v>60</v>
      </c>
      <c r="F27" s="50">
        <v>50000</v>
      </c>
      <c r="G27" s="51">
        <v>25000</v>
      </c>
      <c r="H27" s="51">
        <v>25000</v>
      </c>
      <c r="I27" s="69" t="s">
        <v>97</v>
      </c>
      <c r="J27" s="95" t="s">
        <v>70</v>
      </c>
      <c r="K27" s="69" t="s">
        <v>98</v>
      </c>
      <c r="L27" s="51" t="s">
        <v>28</v>
      </c>
      <c r="M27" s="96"/>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row>
    <row r="28" s="6" customFormat="1" ht="79" customHeight="1" spans="1:37">
      <c r="A28" s="66" t="s">
        <v>99</v>
      </c>
      <c r="B28" s="49" t="s">
        <v>100</v>
      </c>
      <c r="C28" s="51" t="s">
        <v>22</v>
      </c>
      <c r="D28" s="49" t="s">
        <v>101</v>
      </c>
      <c r="E28" s="50" t="s">
        <v>102</v>
      </c>
      <c r="F28" s="50">
        <v>10000</v>
      </c>
      <c r="G28" s="51">
        <v>5000</v>
      </c>
      <c r="H28" s="51">
        <v>5000</v>
      </c>
      <c r="I28" s="69" t="s">
        <v>103</v>
      </c>
      <c r="J28" s="95" t="s">
        <v>70</v>
      </c>
      <c r="K28" s="69" t="s">
        <v>104</v>
      </c>
      <c r="L28" s="51" t="s">
        <v>28</v>
      </c>
      <c r="M28" s="96"/>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row>
    <row r="29" ht="33" customHeight="1" spans="1:13">
      <c r="A29" s="59" t="s">
        <v>64</v>
      </c>
      <c r="B29" s="60" t="s">
        <v>105</v>
      </c>
      <c r="C29" s="61"/>
      <c r="D29" s="62"/>
      <c r="E29" s="63"/>
      <c r="F29" s="64">
        <f>SUM(F30:F31)</f>
        <v>280000</v>
      </c>
      <c r="G29" s="64">
        <f>SUM(G30:G31)</f>
        <v>164092</v>
      </c>
      <c r="H29" s="64">
        <f>SUM(H30:H31)</f>
        <v>115908</v>
      </c>
      <c r="I29" s="62"/>
      <c r="J29" s="100"/>
      <c r="K29" s="62"/>
      <c r="L29" s="61"/>
      <c r="M29" s="61"/>
    </row>
    <row r="30" ht="118" customHeight="1" spans="1:13">
      <c r="A30" s="66" t="s">
        <v>106</v>
      </c>
      <c r="B30" s="49" t="s">
        <v>107</v>
      </c>
      <c r="C30" s="51" t="s">
        <v>22</v>
      </c>
      <c r="D30" s="49" t="s">
        <v>108</v>
      </c>
      <c r="E30" s="50" t="s">
        <v>109</v>
      </c>
      <c r="F30" s="50">
        <v>200000</v>
      </c>
      <c r="G30" s="50">
        <v>148000</v>
      </c>
      <c r="H30" s="51">
        <v>52000</v>
      </c>
      <c r="I30" s="49" t="s">
        <v>110</v>
      </c>
      <c r="J30" s="95" t="s">
        <v>62</v>
      </c>
      <c r="K30" s="106" t="s">
        <v>111</v>
      </c>
      <c r="L30" s="51" t="s">
        <v>28</v>
      </c>
      <c r="M30" s="96"/>
    </row>
    <row r="31" ht="102" customHeight="1" spans="1:13">
      <c r="A31" s="66" t="s">
        <v>112</v>
      </c>
      <c r="B31" s="49" t="s">
        <v>113</v>
      </c>
      <c r="C31" s="51" t="s">
        <v>22</v>
      </c>
      <c r="D31" s="49" t="s">
        <v>114</v>
      </c>
      <c r="E31" s="51" t="s">
        <v>115</v>
      </c>
      <c r="F31" s="51">
        <v>80000</v>
      </c>
      <c r="G31" s="51">
        <v>16092</v>
      </c>
      <c r="H31" s="51">
        <v>63908</v>
      </c>
      <c r="I31" s="49" t="s">
        <v>116</v>
      </c>
      <c r="J31" s="107" t="s">
        <v>117</v>
      </c>
      <c r="K31" s="73" t="s">
        <v>118</v>
      </c>
      <c r="L31" s="51" t="s">
        <v>119</v>
      </c>
      <c r="M31" s="108"/>
    </row>
    <row r="32" s="3" customFormat="1" ht="33" customHeight="1" spans="1:13">
      <c r="A32" s="54" t="s">
        <v>120</v>
      </c>
      <c r="B32" s="55" t="s">
        <v>121</v>
      </c>
      <c r="C32" s="56"/>
      <c r="D32" s="57"/>
      <c r="E32" s="58"/>
      <c r="F32" s="48">
        <f>SUM(F33:F39)</f>
        <v>1301005.56</v>
      </c>
      <c r="G32" s="48">
        <f>SUM(G33:G39)</f>
        <v>85500</v>
      </c>
      <c r="H32" s="48">
        <f>SUM(H33:H39)</f>
        <v>1215506</v>
      </c>
      <c r="I32" s="97"/>
      <c r="J32" s="98"/>
      <c r="K32" s="97"/>
      <c r="L32" s="99"/>
      <c r="M32" s="99"/>
    </row>
    <row r="33" s="3" customFormat="1" ht="71" customHeight="1" spans="1:13">
      <c r="A33" s="65" t="s">
        <v>122</v>
      </c>
      <c r="B33" s="49" t="s">
        <v>123</v>
      </c>
      <c r="C33" s="51" t="s">
        <v>22</v>
      </c>
      <c r="D33" s="49" t="s">
        <v>124</v>
      </c>
      <c r="E33" s="50" t="s">
        <v>125</v>
      </c>
      <c r="F33" s="50">
        <v>150000</v>
      </c>
      <c r="G33" s="50">
        <v>80000</v>
      </c>
      <c r="H33" s="51">
        <v>70000</v>
      </c>
      <c r="I33" s="49" t="s">
        <v>126</v>
      </c>
      <c r="J33" s="95" t="s">
        <v>70</v>
      </c>
      <c r="K33" s="109" t="s">
        <v>127</v>
      </c>
      <c r="L33" s="51" t="s">
        <v>28</v>
      </c>
      <c r="M33" s="101"/>
    </row>
    <row r="34" s="3" customFormat="1" ht="49" customHeight="1" spans="1:13">
      <c r="A34" s="65" t="s">
        <v>128</v>
      </c>
      <c r="B34" s="49" t="s">
        <v>129</v>
      </c>
      <c r="C34" s="51" t="s">
        <v>22</v>
      </c>
      <c r="D34" s="49" t="s">
        <v>130</v>
      </c>
      <c r="E34" s="50" t="s">
        <v>102</v>
      </c>
      <c r="F34" s="50">
        <v>11000</v>
      </c>
      <c r="G34" s="50">
        <v>5000</v>
      </c>
      <c r="H34" s="51">
        <v>6000</v>
      </c>
      <c r="I34" s="49" t="s">
        <v>131</v>
      </c>
      <c r="J34" s="95" t="s">
        <v>70</v>
      </c>
      <c r="K34" s="69" t="s">
        <v>132</v>
      </c>
      <c r="L34" s="51" t="s">
        <v>28</v>
      </c>
      <c r="M34" s="101"/>
    </row>
    <row r="35" s="4" customFormat="1" ht="73" customHeight="1" spans="1:52">
      <c r="A35" s="65" t="s">
        <v>133</v>
      </c>
      <c r="B35" s="49" t="s">
        <v>134</v>
      </c>
      <c r="C35" s="51" t="s">
        <v>37</v>
      </c>
      <c r="D35" s="67" t="s">
        <v>135</v>
      </c>
      <c r="E35" s="50" t="s">
        <v>39</v>
      </c>
      <c r="F35" s="50">
        <v>12955.56</v>
      </c>
      <c r="G35" s="50">
        <v>0</v>
      </c>
      <c r="H35" s="51">
        <v>12956</v>
      </c>
      <c r="I35" s="67" t="s">
        <v>136</v>
      </c>
      <c r="J35" s="110" t="s">
        <v>137</v>
      </c>
      <c r="K35" s="109" t="s">
        <v>138</v>
      </c>
      <c r="L35" s="50" t="s">
        <v>139</v>
      </c>
      <c r="M35" s="10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row>
    <row r="36" s="4" customFormat="1" ht="77" customHeight="1" spans="1:52">
      <c r="A36" s="65" t="s">
        <v>140</v>
      </c>
      <c r="B36" s="68" t="s">
        <v>141</v>
      </c>
      <c r="C36" s="51" t="s">
        <v>22</v>
      </c>
      <c r="D36" s="69" t="s">
        <v>142</v>
      </c>
      <c r="E36" s="50" t="s">
        <v>102</v>
      </c>
      <c r="F36" s="50">
        <v>5050</v>
      </c>
      <c r="G36" s="50">
        <v>500</v>
      </c>
      <c r="H36" s="51">
        <v>4550</v>
      </c>
      <c r="I36" s="49" t="s">
        <v>143</v>
      </c>
      <c r="J36" s="71" t="s">
        <v>144</v>
      </c>
      <c r="K36" s="73" t="s">
        <v>145</v>
      </c>
      <c r="L36" s="112" t="s">
        <v>146</v>
      </c>
      <c r="M36" s="10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row>
    <row r="37" s="4" customFormat="1" ht="57" customHeight="1" spans="1:52">
      <c r="A37" s="65" t="s">
        <v>147</v>
      </c>
      <c r="B37" s="49" t="s">
        <v>148</v>
      </c>
      <c r="C37" s="51" t="s">
        <v>37</v>
      </c>
      <c r="D37" s="69" t="s">
        <v>149</v>
      </c>
      <c r="E37" s="50" t="s">
        <v>68</v>
      </c>
      <c r="F37" s="50">
        <v>22000</v>
      </c>
      <c r="G37" s="70">
        <v>0</v>
      </c>
      <c r="H37" s="51">
        <v>22000</v>
      </c>
      <c r="I37" s="49" t="s">
        <v>150</v>
      </c>
      <c r="J37" s="71" t="s">
        <v>151</v>
      </c>
      <c r="K37" s="69" t="s">
        <v>152</v>
      </c>
      <c r="L37" s="51" t="s">
        <v>153</v>
      </c>
      <c r="M37" s="10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row>
    <row r="38" s="7" customFormat="1" ht="82" customHeight="1" spans="1:52">
      <c r="A38" s="65" t="s">
        <v>154</v>
      </c>
      <c r="B38" s="49" t="s">
        <v>155</v>
      </c>
      <c r="C38" s="51" t="s">
        <v>37</v>
      </c>
      <c r="D38" s="69" t="s">
        <v>156</v>
      </c>
      <c r="E38" s="50" t="s">
        <v>157</v>
      </c>
      <c r="F38" s="50">
        <v>1050000</v>
      </c>
      <c r="G38" s="70">
        <v>0</v>
      </c>
      <c r="H38" s="51">
        <v>1050000</v>
      </c>
      <c r="I38" s="49" t="s">
        <v>158</v>
      </c>
      <c r="J38" s="71" t="s">
        <v>159</v>
      </c>
      <c r="K38" s="69" t="s">
        <v>160</v>
      </c>
      <c r="L38" s="51" t="s">
        <v>28</v>
      </c>
      <c r="M38" s="101"/>
      <c r="N38" s="113"/>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row>
    <row r="39" s="7" customFormat="1" ht="90" customHeight="1" spans="1:52">
      <c r="A39" s="65" t="s">
        <v>161</v>
      </c>
      <c r="B39" s="49" t="s">
        <v>162</v>
      </c>
      <c r="C39" s="51" t="s">
        <v>37</v>
      </c>
      <c r="D39" s="49" t="s">
        <v>163</v>
      </c>
      <c r="E39" s="50" t="s">
        <v>68</v>
      </c>
      <c r="F39" s="50">
        <v>50000</v>
      </c>
      <c r="G39" s="50">
        <v>0</v>
      </c>
      <c r="H39" s="50">
        <v>50000</v>
      </c>
      <c r="I39" s="115" t="s">
        <v>164</v>
      </c>
      <c r="J39" s="95" t="s">
        <v>165</v>
      </c>
      <c r="K39" s="116" t="s">
        <v>166</v>
      </c>
      <c r="L39" s="51" t="s">
        <v>167</v>
      </c>
      <c r="M39" s="101"/>
      <c r="N39" s="113"/>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row>
    <row r="40" ht="32.1" customHeight="1" spans="1:13">
      <c r="A40" s="54" t="s">
        <v>168</v>
      </c>
      <c r="B40" s="55" t="s">
        <v>169</v>
      </c>
      <c r="C40" s="56"/>
      <c r="D40" s="57"/>
      <c r="E40" s="58"/>
      <c r="F40" s="48">
        <f>SUM(F41)</f>
        <v>35000000</v>
      </c>
      <c r="G40" s="48">
        <f>SUM(G41)</f>
        <v>1000</v>
      </c>
      <c r="H40" s="48">
        <f>SUM(H41)</f>
        <v>34999000</v>
      </c>
      <c r="I40" s="97"/>
      <c r="J40" s="98"/>
      <c r="K40" s="97"/>
      <c r="L40" s="99"/>
      <c r="M40" s="99"/>
    </row>
    <row r="41" ht="125" customHeight="1" spans="1:13">
      <c r="A41" s="66" t="s">
        <v>170</v>
      </c>
      <c r="B41" s="51" t="s">
        <v>171</v>
      </c>
      <c r="C41" s="51" t="s">
        <v>37</v>
      </c>
      <c r="D41" s="49" t="s">
        <v>172</v>
      </c>
      <c r="E41" s="50" t="s">
        <v>173</v>
      </c>
      <c r="F41" s="50">
        <v>35000000</v>
      </c>
      <c r="G41" s="50">
        <v>1000</v>
      </c>
      <c r="H41" s="51">
        <v>34999000</v>
      </c>
      <c r="I41" s="49" t="s">
        <v>174</v>
      </c>
      <c r="J41" s="72" t="s">
        <v>175</v>
      </c>
      <c r="K41" s="49" t="s">
        <v>176</v>
      </c>
      <c r="L41" s="51" t="s">
        <v>177</v>
      </c>
      <c r="M41" s="117"/>
    </row>
    <row r="42" s="5" customFormat="1" ht="32.1" customHeight="1" spans="1:67">
      <c r="A42" s="54" t="s">
        <v>178</v>
      </c>
      <c r="B42" s="55" t="s">
        <v>179</v>
      </c>
      <c r="C42" s="56"/>
      <c r="D42" s="57"/>
      <c r="E42" s="58"/>
      <c r="F42" s="48">
        <f>SUM(F43,F46,F53)</f>
        <v>5054422</v>
      </c>
      <c r="G42" s="48">
        <f>SUM(G43,G46,G53)</f>
        <v>221640</v>
      </c>
      <c r="H42" s="48">
        <f>SUM(H43,H46,H53)</f>
        <v>2433023</v>
      </c>
      <c r="I42" s="97"/>
      <c r="J42" s="98"/>
      <c r="K42" s="97"/>
      <c r="L42" s="99"/>
      <c r="M42" s="99"/>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row>
    <row r="43" s="3" customFormat="1" ht="33" customHeight="1" spans="1:13">
      <c r="A43" s="59" t="s">
        <v>180</v>
      </c>
      <c r="B43" s="60" t="s">
        <v>181</v>
      </c>
      <c r="C43" s="61"/>
      <c r="D43" s="62"/>
      <c r="E43" s="63"/>
      <c r="F43" s="64">
        <f>SUM(F44:F45)</f>
        <v>113500</v>
      </c>
      <c r="G43" s="64">
        <f>SUM(G44:G45)</f>
        <v>27000</v>
      </c>
      <c r="H43" s="64">
        <f>SUM(H44:H45)</f>
        <v>86500</v>
      </c>
      <c r="I43" s="62"/>
      <c r="J43" s="100"/>
      <c r="K43" s="62"/>
      <c r="L43" s="61"/>
      <c r="M43" s="61"/>
    </row>
    <row r="44" s="2" customFormat="1" ht="67" customHeight="1" spans="1:77">
      <c r="A44" s="66" t="s">
        <v>182</v>
      </c>
      <c r="B44" s="71" t="s">
        <v>183</v>
      </c>
      <c r="C44" s="51" t="s">
        <v>22</v>
      </c>
      <c r="D44" s="49" t="s">
        <v>184</v>
      </c>
      <c r="E44" s="50" t="s">
        <v>185</v>
      </c>
      <c r="F44" s="50">
        <v>93500</v>
      </c>
      <c r="G44" s="50">
        <v>25000</v>
      </c>
      <c r="H44" s="51">
        <v>68500</v>
      </c>
      <c r="I44" s="49" t="s">
        <v>186</v>
      </c>
      <c r="J44" s="72" t="s">
        <v>187</v>
      </c>
      <c r="K44" s="118" t="s">
        <v>188</v>
      </c>
      <c r="L44" s="51" t="s">
        <v>189</v>
      </c>
      <c r="M44" s="96"/>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2"/>
      <c r="BQ44" s="102"/>
      <c r="BR44" s="102"/>
      <c r="BS44" s="102"/>
      <c r="BT44" s="102"/>
      <c r="BU44" s="102"/>
      <c r="BV44" s="102"/>
      <c r="BW44" s="102"/>
      <c r="BX44" s="102"/>
      <c r="BY44" s="102"/>
    </row>
    <row r="45" s="2" customFormat="1" ht="47" customHeight="1" spans="1:77">
      <c r="A45" s="66" t="s">
        <v>190</v>
      </c>
      <c r="B45" s="72" t="s">
        <v>191</v>
      </c>
      <c r="C45" s="51" t="s">
        <v>22</v>
      </c>
      <c r="D45" s="73" t="s">
        <v>192</v>
      </c>
      <c r="E45" s="74" t="s">
        <v>60</v>
      </c>
      <c r="F45" s="75">
        <v>20000</v>
      </c>
      <c r="G45" s="75">
        <v>2000</v>
      </c>
      <c r="H45" s="51">
        <v>18000</v>
      </c>
      <c r="I45" s="80" t="s">
        <v>186</v>
      </c>
      <c r="J45" s="72" t="s">
        <v>193</v>
      </c>
      <c r="K45" s="119" t="s">
        <v>194</v>
      </c>
      <c r="L45" s="51" t="s">
        <v>189</v>
      </c>
      <c r="M45" s="96"/>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2"/>
      <c r="BR45" s="102"/>
      <c r="BS45" s="102"/>
      <c r="BT45" s="102"/>
      <c r="BU45" s="102"/>
      <c r="BV45" s="102"/>
      <c r="BW45" s="102"/>
      <c r="BX45" s="102"/>
      <c r="BY45" s="102"/>
    </row>
    <row r="46" s="6" customFormat="1" ht="37" customHeight="1" spans="1:77">
      <c r="A46" s="59" t="s">
        <v>64</v>
      </c>
      <c r="B46" s="60" t="s">
        <v>195</v>
      </c>
      <c r="C46" s="61"/>
      <c r="D46" s="62"/>
      <c r="E46" s="63"/>
      <c r="F46" s="64">
        <f>SUM(F47:F52)</f>
        <v>213935</v>
      </c>
      <c r="G46" s="64">
        <f>SUM(G47:G52)</f>
        <v>43950</v>
      </c>
      <c r="H46" s="64">
        <f>SUM(H47:H52)</f>
        <v>169985</v>
      </c>
      <c r="I46" s="62"/>
      <c r="J46" s="100"/>
      <c r="K46" s="62"/>
      <c r="L46" s="61"/>
      <c r="M46" s="61"/>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5"/>
      <c r="BQ46" s="105"/>
      <c r="BR46" s="105"/>
      <c r="BS46" s="105"/>
      <c r="BT46" s="105"/>
      <c r="BU46" s="105"/>
      <c r="BV46" s="105"/>
      <c r="BW46" s="105"/>
      <c r="BX46" s="105"/>
      <c r="BY46" s="105"/>
    </row>
    <row r="47" s="6" customFormat="1" ht="68" customHeight="1" spans="1:77">
      <c r="A47" s="66" t="s">
        <v>196</v>
      </c>
      <c r="B47" s="49" t="s">
        <v>197</v>
      </c>
      <c r="C47" s="51" t="s">
        <v>22</v>
      </c>
      <c r="D47" s="49" t="s">
        <v>198</v>
      </c>
      <c r="E47" s="51" t="s">
        <v>109</v>
      </c>
      <c r="F47" s="51">
        <v>30000</v>
      </c>
      <c r="G47" s="51">
        <v>19300</v>
      </c>
      <c r="H47" s="51">
        <v>10700</v>
      </c>
      <c r="I47" s="49" t="s">
        <v>199</v>
      </c>
      <c r="J47" s="95" t="s">
        <v>70</v>
      </c>
      <c r="K47" s="69" t="s">
        <v>200</v>
      </c>
      <c r="L47" s="51" t="s">
        <v>28</v>
      </c>
      <c r="M47" s="108"/>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5"/>
      <c r="BQ47" s="105"/>
      <c r="BR47" s="105"/>
      <c r="BS47" s="105"/>
      <c r="BT47" s="105"/>
      <c r="BU47" s="105"/>
      <c r="BV47" s="105"/>
      <c r="BW47" s="105"/>
      <c r="BX47" s="105"/>
      <c r="BY47" s="105"/>
    </row>
    <row r="48" s="6" customFormat="1" ht="63" customHeight="1" spans="1:77">
      <c r="A48" s="66" t="s">
        <v>201</v>
      </c>
      <c r="B48" s="49" t="s">
        <v>202</v>
      </c>
      <c r="C48" s="51" t="s">
        <v>22</v>
      </c>
      <c r="D48" s="49" t="s">
        <v>203</v>
      </c>
      <c r="E48" s="51" t="s">
        <v>102</v>
      </c>
      <c r="F48" s="51">
        <v>20000</v>
      </c>
      <c r="G48" s="51">
        <v>10800</v>
      </c>
      <c r="H48" s="51">
        <v>9200</v>
      </c>
      <c r="I48" s="49" t="s">
        <v>204</v>
      </c>
      <c r="J48" s="95" t="s">
        <v>205</v>
      </c>
      <c r="K48" s="69" t="s">
        <v>206</v>
      </c>
      <c r="L48" s="51" t="s">
        <v>207</v>
      </c>
      <c r="M48" s="96"/>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5"/>
      <c r="BR48" s="105"/>
      <c r="BS48" s="105"/>
      <c r="BT48" s="105"/>
      <c r="BU48" s="105"/>
      <c r="BV48" s="105"/>
      <c r="BW48" s="105"/>
      <c r="BX48" s="105"/>
      <c r="BY48" s="105"/>
    </row>
    <row r="49" s="6" customFormat="1" ht="75" customHeight="1" spans="1:77">
      <c r="A49" s="66" t="s">
        <v>208</v>
      </c>
      <c r="B49" s="49" t="s">
        <v>209</v>
      </c>
      <c r="C49" s="51" t="s">
        <v>22</v>
      </c>
      <c r="D49" s="49" t="s">
        <v>210</v>
      </c>
      <c r="E49" s="51" t="s">
        <v>102</v>
      </c>
      <c r="F49" s="51">
        <v>14000</v>
      </c>
      <c r="G49" s="51">
        <v>4200</v>
      </c>
      <c r="H49" s="51">
        <v>9800</v>
      </c>
      <c r="I49" s="49" t="s">
        <v>211</v>
      </c>
      <c r="J49" s="95" t="s">
        <v>212</v>
      </c>
      <c r="K49" s="69" t="s">
        <v>213</v>
      </c>
      <c r="L49" s="51" t="s">
        <v>207</v>
      </c>
      <c r="M49" s="96"/>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5"/>
      <c r="BR49" s="105"/>
      <c r="BS49" s="105"/>
      <c r="BT49" s="105"/>
      <c r="BU49" s="105"/>
      <c r="BV49" s="105"/>
      <c r="BW49" s="105"/>
      <c r="BX49" s="105"/>
      <c r="BY49" s="105"/>
    </row>
    <row r="50" s="6" customFormat="1" ht="91" customHeight="1" spans="1:77">
      <c r="A50" s="66" t="s">
        <v>214</v>
      </c>
      <c r="B50" s="71" t="s">
        <v>215</v>
      </c>
      <c r="C50" s="51" t="s">
        <v>216</v>
      </c>
      <c r="D50" s="49" t="s">
        <v>217</v>
      </c>
      <c r="E50" s="51" t="s">
        <v>218</v>
      </c>
      <c r="F50" s="51">
        <v>30000</v>
      </c>
      <c r="G50" s="51">
        <v>0</v>
      </c>
      <c r="H50" s="51">
        <v>30000</v>
      </c>
      <c r="I50" s="49" t="s">
        <v>219</v>
      </c>
      <c r="J50" s="107" t="s">
        <v>220</v>
      </c>
      <c r="K50" s="120" t="s">
        <v>221</v>
      </c>
      <c r="L50" s="51" t="s">
        <v>119</v>
      </c>
      <c r="M50" s="96"/>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5"/>
      <c r="BR50" s="105"/>
      <c r="BS50" s="105"/>
      <c r="BT50" s="105"/>
      <c r="BU50" s="105"/>
      <c r="BV50" s="105"/>
      <c r="BW50" s="105"/>
      <c r="BX50" s="105"/>
      <c r="BY50" s="105"/>
    </row>
    <row r="51" s="6" customFormat="1" ht="70" customHeight="1" spans="1:77">
      <c r="A51" s="66" t="s">
        <v>222</v>
      </c>
      <c r="B51" s="49" t="s">
        <v>223</v>
      </c>
      <c r="C51" s="51" t="s">
        <v>37</v>
      </c>
      <c r="D51" s="49" t="s">
        <v>224</v>
      </c>
      <c r="E51" s="51" t="s">
        <v>39</v>
      </c>
      <c r="F51" s="51">
        <v>19935</v>
      </c>
      <c r="G51" s="51">
        <v>9650</v>
      </c>
      <c r="H51" s="51">
        <v>10285</v>
      </c>
      <c r="I51" s="49" t="s">
        <v>225</v>
      </c>
      <c r="J51" s="121" t="s">
        <v>226</v>
      </c>
      <c r="K51" s="109" t="s">
        <v>227</v>
      </c>
      <c r="L51" s="51" t="s">
        <v>228</v>
      </c>
      <c r="M51" s="96"/>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5"/>
      <c r="BR51" s="105"/>
      <c r="BS51" s="105"/>
      <c r="BT51" s="105"/>
      <c r="BU51" s="105"/>
      <c r="BV51" s="105"/>
      <c r="BW51" s="105"/>
      <c r="BX51" s="105"/>
      <c r="BY51" s="105"/>
    </row>
    <row r="52" s="6" customFormat="1" ht="67" customHeight="1" spans="1:77">
      <c r="A52" s="66" t="s">
        <v>229</v>
      </c>
      <c r="B52" s="71" t="s">
        <v>230</v>
      </c>
      <c r="C52" s="51" t="s">
        <v>216</v>
      </c>
      <c r="D52" s="49" t="s">
        <v>231</v>
      </c>
      <c r="E52" s="51" t="s">
        <v>232</v>
      </c>
      <c r="F52" s="51">
        <v>100000</v>
      </c>
      <c r="G52" s="51">
        <v>0</v>
      </c>
      <c r="H52" s="51">
        <v>100000</v>
      </c>
      <c r="I52" s="49" t="s">
        <v>233</v>
      </c>
      <c r="J52" s="95" t="s">
        <v>234</v>
      </c>
      <c r="K52" s="69" t="s">
        <v>235</v>
      </c>
      <c r="L52" s="51" t="s">
        <v>28</v>
      </c>
      <c r="M52" s="96"/>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5"/>
      <c r="BR52" s="105"/>
      <c r="BS52" s="105"/>
      <c r="BT52" s="105"/>
      <c r="BU52" s="105"/>
      <c r="BV52" s="105"/>
      <c r="BW52" s="105"/>
      <c r="BX52" s="105"/>
      <c r="BY52" s="105"/>
    </row>
    <row r="53" s="3" customFormat="1" ht="32.1" customHeight="1" spans="1:13">
      <c r="A53" s="59" t="s">
        <v>236</v>
      </c>
      <c r="B53" s="60" t="s">
        <v>237</v>
      </c>
      <c r="C53" s="61"/>
      <c r="D53" s="62"/>
      <c r="E53" s="63"/>
      <c r="F53" s="76">
        <f>SUM(F54:F61)</f>
        <v>4726987</v>
      </c>
      <c r="G53" s="76">
        <f>SUM(G54:G61)</f>
        <v>150690</v>
      </c>
      <c r="H53" s="76">
        <f>SUM(H54:H61)</f>
        <v>2176538</v>
      </c>
      <c r="I53" s="62"/>
      <c r="J53" s="100"/>
      <c r="K53" s="62"/>
      <c r="L53" s="61"/>
      <c r="M53" s="61"/>
    </row>
    <row r="54" s="3" customFormat="1" ht="82" customHeight="1" spans="1:13">
      <c r="A54" s="66" t="s">
        <v>238</v>
      </c>
      <c r="B54" s="71" t="s">
        <v>239</v>
      </c>
      <c r="C54" s="51" t="s">
        <v>37</v>
      </c>
      <c r="D54" s="49" t="s">
        <v>240</v>
      </c>
      <c r="E54" s="51" t="s">
        <v>241</v>
      </c>
      <c r="F54" s="51">
        <v>3000000</v>
      </c>
      <c r="G54" s="77">
        <v>43241</v>
      </c>
      <c r="H54" s="51">
        <v>1000000</v>
      </c>
      <c r="I54" s="122" t="s">
        <v>242</v>
      </c>
      <c r="J54" s="71" t="s">
        <v>243</v>
      </c>
      <c r="K54" s="123" t="s">
        <v>244</v>
      </c>
      <c r="L54" s="51" t="s">
        <v>245</v>
      </c>
      <c r="M54" s="124"/>
    </row>
    <row r="55" s="3" customFormat="1" ht="74" customHeight="1" spans="1:13">
      <c r="A55" s="66" t="s">
        <v>246</v>
      </c>
      <c r="B55" s="71" t="s">
        <v>247</v>
      </c>
      <c r="C55" s="51" t="s">
        <v>37</v>
      </c>
      <c r="D55" s="49" t="s">
        <v>248</v>
      </c>
      <c r="E55" s="51" t="s">
        <v>249</v>
      </c>
      <c r="F55" s="51">
        <v>600000</v>
      </c>
      <c r="G55" s="51">
        <v>7000</v>
      </c>
      <c r="H55" s="51">
        <v>150000</v>
      </c>
      <c r="I55" s="49" t="s">
        <v>250</v>
      </c>
      <c r="J55" s="121" t="s">
        <v>251</v>
      </c>
      <c r="K55" s="109" t="s">
        <v>252</v>
      </c>
      <c r="L55" s="51" t="s">
        <v>253</v>
      </c>
      <c r="M55" s="96"/>
    </row>
    <row r="56" s="3" customFormat="1" ht="85" customHeight="1" spans="1:13">
      <c r="A56" s="66" t="s">
        <v>254</v>
      </c>
      <c r="B56" s="71" t="s">
        <v>255</v>
      </c>
      <c r="C56" s="51" t="s">
        <v>22</v>
      </c>
      <c r="D56" s="49" t="s">
        <v>256</v>
      </c>
      <c r="E56" s="51" t="s">
        <v>185</v>
      </c>
      <c r="F56" s="51">
        <v>200000</v>
      </c>
      <c r="G56" s="51">
        <v>25310</v>
      </c>
      <c r="H56" s="51">
        <v>174690</v>
      </c>
      <c r="I56" s="49" t="s">
        <v>257</v>
      </c>
      <c r="J56" s="110" t="s">
        <v>258</v>
      </c>
      <c r="K56" s="109" t="s">
        <v>259</v>
      </c>
      <c r="L56" s="51" t="s">
        <v>260</v>
      </c>
      <c r="M56" s="96"/>
    </row>
    <row r="57" s="3" customFormat="1" ht="70" customHeight="1" spans="1:13">
      <c r="A57" s="66" t="s">
        <v>261</v>
      </c>
      <c r="B57" s="49" t="s">
        <v>262</v>
      </c>
      <c r="C57" s="51" t="s">
        <v>22</v>
      </c>
      <c r="D57" s="49" t="s">
        <v>263</v>
      </c>
      <c r="E57" s="51" t="s">
        <v>264</v>
      </c>
      <c r="F57" s="51">
        <v>289438</v>
      </c>
      <c r="G57" s="51">
        <v>22000</v>
      </c>
      <c r="H57" s="51">
        <v>267438</v>
      </c>
      <c r="I57" s="49" t="s">
        <v>265</v>
      </c>
      <c r="J57" s="110" t="s">
        <v>266</v>
      </c>
      <c r="K57" s="109" t="s">
        <v>267</v>
      </c>
      <c r="L57" s="51" t="s">
        <v>146</v>
      </c>
      <c r="M57" s="96"/>
    </row>
    <row r="58" s="3" customFormat="1" ht="83" customHeight="1" spans="1:13">
      <c r="A58" s="66" t="s">
        <v>268</v>
      </c>
      <c r="B58" s="78" t="s">
        <v>269</v>
      </c>
      <c r="C58" s="51" t="s">
        <v>37</v>
      </c>
      <c r="D58" s="52" t="s">
        <v>270</v>
      </c>
      <c r="E58" s="51" t="s">
        <v>157</v>
      </c>
      <c r="F58" s="51">
        <v>50000</v>
      </c>
      <c r="G58" s="51">
        <v>0</v>
      </c>
      <c r="H58" s="79">
        <v>50000</v>
      </c>
      <c r="I58" s="49" t="s">
        <v>271</v>
      </c>
      <c r="J58" s="110" t="s">
        <v>272</v>
      </c>
      <c r="K58" s="35" t="s">
        <v>273</v>
      </c>
      <c r="L58" s="51" t="s">
        <v>139</v>
      </c>
      <c r="M58" s="96"/>
    </row>
    <row r="59" s="3" customFormat="1" ht="117" customHeight="1" spans="1:14">
      <c r="A59" s="66" t="s">
        <v>274</v>
      </c>
      <c r="B59" s="71" t="s">
        <v>275</v>
      </c>
      <c r="C59" s="51" t="s">
        <v>37</v>
      </c>
      <c r="D59" s="80" t="s">
        <v>276</v>
      </c>
      <c r="E59" s="51" t="s">
        <v>277</v>
      </c>
      <c r="F59" s="51">
        <v>27549</v>
      </c>
      <c r="G59" s="51">
        <v>0</v>
      </c>
      <c r="H59" s="51">
        <v>27549</v>
      </c>
      <c r="I59" s="49" t="s">
        <v>278</v>
      </c>
      <c r="J59" s="95" t="s">
        <v>279</v>
      </c>
      <c r="K59" s="69" t="s">
        <v>280</v>
      </c>
      <c r="L59" s="51" t="s">
        <v>153</v>
      </c>
      <c r="M59" s="51" t="s">
        <v>281</v>
      </c>
      <c r="N59" s="125"/>
    </row>
    <row r="60" s="3" customFormat="1" ht="117" customHeight="1" spans="1:14">
      <c r="A60" s="66" t="s">
        <v>282</v>
      </c>
      <c r="B60" s="71" t="s">
        <v>283</v>
      </c>
      <c r="C60" s="51" t="s">
        <v>22</v>
      </c>
      <c r="D60" s="49" t="s">
        <v>284</v>
      </c>
      <c r="E60" s="50" t="s">
        <v>285</v>
      </c>
      <c r="F60" s="50">
        <v>480000</v>
      </c>
      <c r="G60" s="50">
        <v>30690</v>
      </c>
      <c r="H60" s="50">
        <f>F60-G60</f>
        <v>449310</v>
      </c>
      <c r="I60" s="49" t="s">
        <v>286</v>
      </c>
      <c r="J60" s="95" t="s">
        <v>287</v>
      </c>
      <c r="K60" s="69" t="s">
        <v>288</v>
      </c>
      <c r="L60" s="51" t="s">
        <v>289</v>
      </c>
      <c r="M60" s="51"/>
      <c r="N60" s="125"/>
    </row>
    <row r="61" s="3" customFormat="1" ht="117" customHeight="1" spans="1:14">
      <c r="A61" s="66" t="s">
        <v>290</v>
      </c>
      <c r="B61" s="49" t="s">
        <v>291</v>
      </c>
      <c r="C61" s="51" t="s">
        <v>22</v>
      </c>
      <c r="D61" s="49" t="s">
        <v>292</v>
      </c>
      <c r="E61" s="50" t="s">
        <v>185</v>
      </c>
      <c r="F61" s="50">
        <v>80000</v>
      </c>
      <c r="G61" s="50">
        <v>22449</v>
      </c>
      <c r="H61" s="50">
        <f>F61-G61</f>
        <v>57551</v>
      </c>
      <c r="I61" s="49"/>
      <c r="J61" s="95" t="s">
        <v>293</v>
      </c>
      <c r="K61" s="69" t="s">
        <v>294</v>
      </c>
      <c r="L61" s="51" t="s">
        <v>295</v>
      </c>
      <c r="M61" s="51"/>
      <c r="N61" s="125"/>
    </row>
    <row r="62" s="3" customFormat="1" ht="34" customHeight="1" spans="1:13">
      <c r="A62" s="54" t="s">
        <v>296</v>
      </c>
      <c r="B62" s="55" t="s">
        <v>297</v>
      </c>
      <c r="C62" s="56"/>
      <c r="D62" s="57"/>
      <c r="E62" s="58"/>
      <c r="F62" s="48">
        <f>SUM(F63,F81)</f>
        <v>1100469</v>
      </c>
      <c r="G62" s="48">
        <f>SUM(G63,G81)</f>
        <v>620874</v>
      </c>
      <c r="H62" s="48">
        <f>SUM(H63,H81)</f>
        <v>479595</v>
      </c>
      <c r="I62" s="97"/>
      <c r="J62" s="98"/>
      <c r="K62" s="97"/>
      <c r="L62" s="99"/>
      <c r="M62" s="99"/>
    </row>
    <row r="63" s="4" customFormat="1" ht="32.1" customHeight="1" spans="1:87">
      <c r="A63" s="59" t="s">
        <v>87</v>
      </c>
      <c r="B63" s="60" t="s">
        <v>298</v>
      </c>
      <c r="C63" s="61"/>
      <c r="D63" s="62"/>
      <c r="E63" s="63"/>
      <c r="F63" s="64">
        <f>SUM(F64:F80)</f>
        <v>480469</v>
      </c>
      <c r="G63" s="64">
        <f>SUM(G64:G80)</f>
        <v>111727</v>
      </c>
      <c r="H63" s="64">
        <f>SUM(H64:H80)</f>
        <v>368742</v>
      </c>
      <c r="I63" s="62"/>
      <c r="J63" s="100"/>
      <c r="K63" s="62"/>
      <c r="L63" s="61"/>
      <c r="M63" s="6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row>
    <row r="64" s="2" customFormat="1" ht="62" customHeight="1" spans="1:87">
      <c r="A64" s="66" t="s">
        <v>299</v>
      </c>
      <c r="B64" s="71" t="s">
        <v>300</v>
      </c>
      <c r="C64" s="51" t="s">
        <v>22</v>
      </c>
      <c r="D64" s="80" t="s">
        <v>301</v>
      </c>
      <c r="E64" s="50" t="s">
        <v>60</v>
      </c>
      <c r="F64" s="50">
        <v>10000</v>
      </c>
      <c r="G64" s="51">
        <v>1800</v>
      </c>
      <c r="H64" s="51">
        <v>8200</v>
      </c>
      <c r="I64" s="73" t="s">
        <v>302</v>
      </c>
      <c r="J64" s="72" t="s">
        <v>70</v>
      </c>
      <c r="K64" s="80" t="s">
        <v>303</v>
      </c>
      <c r="L64" s="51" t="s">
        <v>28</v>
      </c>
      <c r="M64" s="96"/>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2"/>
      <c r="BC64" s="102"/>
      <c r="BD64" s="102"/>
      <c r="BE64" s="102"/>
      <c r="BF64" s="102"/>
      <c r="BG64" s="102"/>
      <c r="BH64" s="102"/>
      <c r="BI64" s="102"/>
      <c r="BJ64" s="102"/>
      <c r="BK64" s="102"/>
      <c r="BL64" s="102"/>
      <c r="BM64" s="102"/>
      <c r="BN64" s="102"/>
      <c r="BO64" s="102"/>
      <c r="BP64" s="102"/>
      <c r="BQ64" s="102"/>
      <c r="BR64" s="102"/>
      <c r="BS64" s="102"/>
      <c r="BT64" s="102"/>
      <c r="BU64" s="102"/>
      <c r="BV64" s="102"/>
      <c r="BW64" s="102"/>
      <c r="BX64" s="102"/>
      <c r="BY64" s="102"/>
      <c r="BZ64" s="102"/>
      <c r="CA64" s="102"/>
      <c r="CB64" s="102"/>
      <c r="CC64" s="102"/>
      <c r="CD64" s="102"/>
      <c r="CE64" s="102"/>
      <c r="CF64" s="102"/>
      <c r="CG64" s="102"/>
      <c r="CH64" s="102"/>
      <c r="CI64" s="102"/>
    </row>
    <row r="65" s="8" customFormat="1" ht="56" customHeight="1" spans="1:87">
      <c r="A65" s="66" t="s">
        <v>304</v>
      </c>
      <c r="B65" s="71" t="s">
        <v>305</v>
      </c>
      <c r="C65" s="51" t="s">
        <v>37</v>
      </c>
      <c r="D65" s="80" t="s">
        <v>306</v>
      </c>
      <c r="E65" s="51" t="s">
        <v>39</v>
      </c>
      <c r="F65" s="51">
        <v>17000</v>
      </c>
      <c r="G65" s="51">
        <v>0</v>
      </c>
      <c r="H65" s="51">
        <v>17000</v>
      </c>
      <c r="I65" s="80" t="s">
        <v>307</v>
      </c>
      <c r="J65" s="134" t="s">
        <v>308</v>
      </c>
      <c r="K65" s="67" t="s">
        <v>309</v>
      </c>
      <c r="L65" s="51" t="s">
        <v>310</v>
      </c>
      <c r="M65" s="96"/>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5"/>
      <c r="AY65" s="135"/>
      <c r="AZ65" s="135"/>
      <c r="BA65" s="135"/>
      <c r="BB65" s="135"/>
      <c r="BC65" s="135"/>
      <c r="BD65" s="135"/>
      <c r="BE65" s="135"/>
      <c r="BF65" s="135"/>
      <c r="BG65" s="135"/>
      <c r="BH65" s="135"/>
      <c r="BI65" s="135"/>
      <c r="BJ65" s="135"/>
      <c r="BK65" s="135"/>
      <c r="BL65" s="135"/>
      <c r="BM65" s="135"/>
      <c r="BN65" s="135"/>
      <c r="BO65" s="135"/>
      <c r="BP65" s="135"/>
      <c r="BQ65" s="135"/>
      <c r="BR65" s="135"/>
      <c r="BS65" s="135"/>
      <c r="BT65" s="135"/>
      <c r="BU65" s="135"/>
      <c r="BV65" s="135"/>
      <c r="BW65" s="135"/>
      <c r="BX65" s="135"/>
      <c r="BY65" s="135"/>
      <c r="BZ65" s="135"/>
      <c r="CA65" s="135"/>
      <c r="CB65" s="135"/>
      <c r="CC65" s="135"/>
      <c r="CD65" s="135"/>
      <c r="CE65" s="135"/>
      <c r="CF65" s="135"/>
      <c r="CG65" s="135"/>
      <c r="CH65" s="135"/>
      <c r="CI65" s="135"/>
    </row>
    <row r="66" s="8" customFormat="1" ht="71" customHeight="1" spans="1:87">
      <c r="A66" s="66" t="s">
        <v>311</v>
      </c>
      <c r="B66" s="71" t="s">
        <v>312</v>
      </c>
      <c r="C66" s="51" t="s">
        <v>37</v>
      </c>
      <c r="D66" s="80" t="s">
        <v>313</v>
      </c>
      <c r="E66" s="51" t="s">
        <v>68</v>
      </c>
      <c r="F66" s="51">
        <v>15000</v>
      </c>
      <c r="G66" s="51">
        <v>1000</v>
      </c>
      <c r="H66" s="51">
        <v>14000</v>
      </c>
      <c r="I66" s="80" t="s">
        <v>314</v>
      </c>
      <c r="J66" s="107" t="s">
        <v>70</v>
      </c>
      <c r="K66" s="49" t="s">
        <v>71</v>
      </c>
      <c r="L66" s="51" t="s">
        <v>28</v>
      </c>
      <c r="M66" s="96"/>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c r="AP66" s="135"/>
      <c r="AQ66" s="135"/>
      <c r="AR66" s="135"/>
      <c r="AS66" s="135"/>
      <c r="AT66" s="135"/>
      <c r="AU66" s="135"/>
      <c r="AV66" s="135"/>
      <c r="AW66" s="135"/>
      <c r="AX66" s="135"/>
      <c r="AY66" s="135"/>
      <c r="AZ66" s="135"/>
      <c r="BA66" s="135"/>
      <c r="BB66" s="135"/>
      <c r="BC66" s="135"/>
      <c r="BD66" s="135"/>
      <c r="BE66" s="135"/>
      <c r="BF66" s="135"/>
      <c r="BG66" s="135"/>
      <c r="BH66" s="135"/>
      <c r="BI66" s="135"/>
      <c r="BJ66" s="135"/>
      <c r="BK66" s="135"/>
      <c r="BL66" s="135"/>
      <c r="BM66" s="135"/>
      <c r="BN66" s="135"/>
      <c r="BO66" s="135"/>
      <c r="BP66" s="135"/>
      <c r="BQ66" s="135"/>
      <c r="BR66" s="135"/>
      <c r="BS66" s="135"/>
      <c r="BT66" s="135"/>
      <c r="BU66" s="135"/>
      <c r="BV66" s="135"/>
      <c r="BW66" s="135"/>
      <c r="BX66" s="135"/>
      <c r="BY66" s="135"/>
      <c r="BZ66" s="135"/>
      <c r="CA66" s="135"/>
      <c r="CB66" s="135"/>
      <c r="CC66" s="135"/>
      <c r="CD66" s="135"/>
      <c r="CE66" s="135"/>
      <c r="CF66" s="135"/>
      <c r="CG66" s="135"/>
      <c r="CH66" s="135"/>
      <c r="CI66" s="135"/>
    </row>
    <row r="67" s="8" customFormat="1" ht="61" customHeight="1" spans="1:87">
      <c r="A67" s="66" t="s">
        <v>315</v>
      </c>
      <c r="B67" s="71" t="s">
        <v>316</v>
      </c>
      <c r="C67" s="51" t="s">
        <v>37</v>
      </c>
      <c r="D67" s="80" t="s">
        <v>317</v>
      </c>
      <c r="E67" s="51" t="s">
        <v>68</v>
      </c>
      <c r="F67" s="51">
        <v>10000</v>
      </c>
      <c r="G67" s="51">
        <v>0</v>
      </c>
      <c r="H67" s="51">
        <v>10000</v>
      </c>
      <c r="I67" s="80" t="s">
        <v>318</v>
      </c>
      <c r="J67" s="72" t="s">
        <v>319</v>
      </c>
      <c r="K67" s="49" t="s">
        <v>320</v>
      </c>
      <c r="L67" s="51" t="s">
        <v>28</v>
      </c>
      <c r="M67" s="96"/>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S67" s="135"/>
      <c r="AT67" s="135"/>
      <c r="AU67" s="135"/>
      <c r="AV67" s="135"/>
      <c r="AW67" s="135"/>
      <c r="AX67" s="135"/>
      <c r="AY67" s="135"/>
      <c r="AZ67" s="135"/>
      <c r="BA67" s="135"/>
      <c r="BB67" s="135"/>
      <c r="BC67" s="135"/>
      <c r="BD67" s="135"/>
      <c r="BE67" s="135"/>
      <c r="BF67" s="135"/>
      <c r="BG67" s="135"/>
      <c r="BH67" s="135"/>
      <c r="BI67" s="135"/>
      <c r="BJ67" s="135"/>
      <c r="BK67" s="135"/>
      <c r="BL67" s="135"/>
      <c r="BM67" s="135"/>
      <c r="BN67" s="135"/>
      <c r="BO67" s="135"/>
      <c r="BP67" s="135"/>
      <c r="BQ67" s="135"/>
      <c r="BR67" s="135"/>
      <c r="BS67" s="135"/>
      <c r="BT67" s="135"/>
      <c r="BU67" s="135"/>
      <c r="BV67" s="135"/>
      <c r="BW67" s="135"/>
      <c r="BX67" s="135"/>
      <c r="BY67" s="135"/>
      <c r="BZ67" s="135"/>
      <c r="CA67" s="135"/>
      <c r="CB67" s="135"/>
      <c r="CC67" s="135"/>
      <c r="CD67" s="135"/>
      <c r="CE67" s="135"/>
      <c r="CF67" s="135"/>
      <c r="CG67" s="135"/>
      <c r="CH67" s="135"/>
      <c r="CI67" s="135"/>
    </row>
    <row r="68" s="8" customFormat="1" ht="57" customHeight="1" spans="1:87">
      <c r="A68" s="66" t="s">
        <v>321</v>
      </c>
      <c r="B68" s="71" t="s">
        <v>322</v>
      </c>
      <c r="C68" s="51" t="s">
        <v>37</v>
      </c>
      <c r="D68" s="80" t="s">
        <v>323</v>
      </c>
      <c r="E68" s="51" t="s">
        <v>324</v>
      </c>
      <c r="F68" s="51">
        <v>50000</v>
      </c>
      <c r="G68" s="51">
        <v>3000</v>
      </c>
      <c r="H68" s="51">
        <v>47000</v>
      </c>
      <c r="I68" s="80" t="s">
        <v>325</v>
      </c>
      <c r="J68" s="134" t="s">
        <v>326</v>
      </c>
      <c r="K68" s="67" t="s">
        <v>327</v>
      </c>
      <c r="L68" s="51" t="s">
        <v>228</v>
      </c>
      <c r="M68" s="96"/>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35"/>
      <c r="AM68" s="135"/>
      <c r="AN68" s="135"/>
      <c r="AO68" s="135"/>
      <c r="AP68" s="135"/>
      <c r="AQ68" s="135"/>
      <c r="AR68" s="135"/>
      <c r="AS68" s="135"/>
      <c r="AT68" s="135"/>
      <c r="AU68" s="135"/>
      <c r="AV68" s="135"/>
      <c r="AW68" s="135"/>
      <c r="AX68" s="135"/>
      <c r="AY68" s="135"/>
      <c r="AZ68" s="135"/>
      <c r="BA68" s="135"/>
      <c r="BB68" s="135"/>
      <c r="BC68" s="135"/>
      <c r="BD68" s="135"/>
      <c r="BE68" s="135"/>
      <c r="BF68" s="135"/>
      <c r="BG68" s="135"/>
      <c r="BH68" s="135"/>
      <c r="BI68" s="135"/>
      <c r="BJ68" s="135"/>
      <c r="BK68" s="135"/>
      <c r="BL68" s="135"/>
      <c r="BM68" s="135"/>
      <c r="BN68" s="135"/>
      <c r="BO68" s="135"/>
      <c r="BP68" s="135"/>
      <c r="BQ68" s="135"/>
      <c r="BR68" s="135"/>
      <c r="BS68" s="135"/>
      <c r="BT68" s="135"/>
      <c r="BU68" s="135"/>
      <c r="BV68" s="135"/>
      <c r="BW68" s="135"/>
      <c r="BX68" s="135"/>
      <c r="BY68" s="135"/>
      <c r="BZ68" s="135"/>
      <c r="CA68" s="135"/>
      <c r="CB68" s="135"/>
      <c r="CC68" s="135"/>
      <c r="CD68" s="135"/>
      <c r="CE68" s="135"/>
      <c r="CF68" s="135"/>
      <c r="CG68" s="135"/>
      <c r="CH68" s="135"/>
      <c r="CI68" s="135"/>
    </row>
    <row r="69" s="8" customFormat="1" ht="48" customHeight="1" spans="1:87">
      <c r="A69" s="66" t="s">
        <v>328</v>
      </c>
      <c r="B69" s="126" t="s">
        <v>329</v>
      </c>
      <c r="C69" s="51" t="s">
        <v>22</v>
      </c>
      <c r="D69" s="127" t="s">
        <v>330</v>
      </c>
      <c r="E69" s="51" t="s">
        <v>331</v>
      </c>
      <c r="F69" s="51">
        <v>120000</v>
      </c>
      <c r="G69" s="51">
        <v>32000</v>
      </c>
      <c r="H69" s="51">
        <v>88000</v>
      </c>
      <c r="I69" s="80" t="s">
        <v>332</v>
      </c>
      <c r="J69" s="72" t="s">
        <v>333</v>
      </c>
      <c r="K69" s="49" t="s">
        <v>334</v>
      </c>
      <c r="L69" s="51" t="s">
        <v>335</v>
      </c>
      <c r="M69" s="96"/>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135"/>
      <c r="AL69" s="135"/>
      <c r="AM69" s="135"/>
      <c r="AN69" s="135"/>
      <c r="AO69" s="135"/>
      <c r="AP69" s="135"/>
      <c r="AQ69" s="135"/>
      <c r="AR69" s="135"/>
      <c r="AS69" s="135"/>
      <c r="AT69" s="135"/>
      <c r="AU69" s="135"/>
      <c r="AV69" s="135"/>
      <c r="AW69" s="135"/>
      <c r="AX69" s="135"/>
      <c r="AY69" s="135"/>
      <c r="AZ69" s="135"/>
      <c r="BA69" s="135"/>
      <c r="BB69" s="135"/>
      <c r="BC69" s="135"/>
      <c r="BD69" s="135"/>
      <c r="BE69" s="135"/>
      <c r="BF69" s="135"/>
      <c r="BG69" s="135"/>
      <c r="BH69" s="135"/>
      <c r="BI69" s="135"/>
      <c r="BJ69" s="135"/>
      <c r="BK69" s="135"/>
      <c r="BL69" s="135"/>
      <c r="BM69" s="135"/>
      <c r="BN69" s="135"/>
      <c r="BO69" s="135"/>
      <c r="BP69" s="135"/>
      <c r="BQ69" s="135"/>
      <c r="BR69" s="135"/>
      <c r="BS69" s="135"/>
      <c r="BT69" s="135"/>
      <c r="BU69" s="135"/>
      <c r="BV69" s="135"/>
      <c r="BW69" s="135"/>
      <c r="BX69" s="135"/>
      <c r="BY69" s="135"/>
      <c r="BZ69" s="135"/>
      <c r="CA69" s="135"/>
      <c r="CB69" s="135"/>
      <c r="CC69" s="135"/>
      <c r="CD69" s="135"/>
      <c r="CE69" s="135"/>
      <c r="CF69" s="135"/>
      <c r="CG69" s="135"/>
      <c r="CH69" s="135"/>
      <c r="CI69" s="135"/>
    </row>
    <row r="70" s="8" customFormat="1" ht="74" customHeight="1" spans="1:87">
      <c r="A70" s="66" t="s">
        <v>336</v>
      </c>
      <c r="B70" s="49" t="s">
        <v>337</v>
      </c>
      <c r="C70" s="51" t="s">
        <v>22</v>
      </c>
      <c r="D70" s="80" t="s">
        <v>338</v>
      </c>
      <c r="E70" s="51" t="s">
        <v>102</v>
      </c>
      <c r="F70" s="51">
        <v>19593</v>
      </c>
      <c r="G70" s="51">
        <v>2500</v>
      </c>
      <c r="H70" s="51">
        <v>17093</v>
      </c>
      <c r="I70" s="80" t="s">
        <v>339</v>
      </c>
      <c r="J70" s="121" t="s">
        <v>340</v>
      </c>
      <c r="K70" s="109" t="s">
        <v>341</v>
      </c>
      <c r="L70" s="51" t="s">
        <v>342</v>
      </c>
      <c r="M70" s="96"/>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5"/>
      <c r="AL70" s="135"/>
      <c r="AM70" s="135"/>
      <c r="AN70" s="135"/>
      <c r="AO70" s="135"/>
      <c r="AP70" s="135"/>
      <c r="AQ70" s="135"/>
      <c r="AR70" s="135"/>
      <c r="AS70" s="135"/>
      <c r="AT70" s="135"/>
      <c r="AU70" s="135"/>
      <c r="AV70" s="135"/>
      <c r="AW70" s="135"/>
      <c r="AX70" s="135"/>
      <c r="AY70" s="135"/>
      <c r="AZ70" s="135"/>
      <c r="BA70" s="135"/>
      <c r="BB70" s="135"/>
      <c r="BC70" s="135"/>
      <c r="BD70" s="135"/>
      <c r="BE70" s="135"/>
      <c r="BF70" s="135"/>
      <c r="BG70" s="135"/>
      <c r="BH70" s="135"/>
      <c r="BI70" s="135"/>
      <c r="BJ70" s="135"/>
      <c r="BK70" s="135"/>
      <c r="BL70" s="135"/>
      <c r="BM70" s="135"/>
      <c r="BN70" s="135"/>
      <c r="BO70" s="135"/>
      <c r="BP70" s="135"/>
      <c r="BQ70" s="135"/>
      <c r="BR70" s="135"/>
      <c r="BS70" s="135"/>
      <c r="BT70" s="135"/>
      <c r="BU70" s="135"/>
      <c r="BV70" s="135"/>
      <c r="BW70" s="135"/>
      <c r="BX70" s="135"/>
      <c r="BY70" s="135"/>
      <c r="BZ70" s="135"/>
      <c r="CA70" s="135"/>
      <c r="CB70" s="135"/>
      <c r="CC70" s="135"/>
      <c r="CD70" s="135"/>
      <c r="CE70" s="135"/>
      <c r="CF70" s="135"/>
      <c r="CG70" s="135"/>
      <c r="CH70" s="135"/>
      <c r="CI70" s="135"/>
    </row>
    <row r="71" s="6" customFormat="1" ht="77" customHeight="1" spans="1:77">
      <c r="A71" s="66" t="s">
        <v>343</v>
      </c>
      <c r="B71" s="49" t="s">
        <v>344</v>
      </c>
      <c r="C71" s="51" t="s">
        <v>22</v>
      </c>
      <c r="D71" s="49" t="s">
        <v>345</v>
      </c>
      <c r="E71" s="51" t="s">
        <v>109</v>
      </c>
      <c r="F71" s="51">
        <v>43400</v>
      </c>
      <c r="G71" s="51">
        <v>8000</v>
      </c>
      <c r="H71" s="51">
        <v>35400</v>
      </c>
      <c r="I71" s="80" t="s">
        <v>346</v>
      </c>
      <c r="J71" s="121" t="s">
        <v>347</v>
      </c>
      <c r="K71" s="109" t="s">
        <v>348</v>
      </c>
      <c r="L71" s="51" t="s">
        <v>228</v>
      </c>
      <c r="M71" s="96"/>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5"/>
      <c r="AM71" s="105"/>
      <c r="AN71" s="105"/>
      <c r="AO71" s="105"/>
      <c r="AP71" s="105"/>
      <c r="AQ71" s="105"/>
      <c r="AR71" s="105"/>
      <c r="AS71" s="105"/>
      <c r="AT71" s="105"/>
      <c r="AU71" s="105"/>
      <c r="AV71" s="105"/>
      <c r="AW71" s="105"/>
      <c r="AX71" s="105"/>
      <c r="AY71" s="105"/>
      <c r="AZ71" s="105"/>
      <c r="BA71" s="105"/>
      <c r="BB71" s="105"/>
      <c r="BC71" s="105"/>
      <c r="BD71" s="105"/>
      <c r="BE71" s="105"/>
      <c r="BF71" s="105"/>
      <c r="BG71" s="105"/>
      <c r="BH71" s="105"/>
      <c r="BI71" s="105"/>
      <c r="BJ71" s="105"/>
      <c r="BK71" s="105"/>
      <c r="BL71" s="105"/>
      <c r="BM71" s="105"/>
      <c r="BN71" s="105"/>
      <c r="BO71" s="105"/>
      <c r="BP71" s="105"/>
      <c r="BQ71" s="105"/>
      <c r="BR71" s="105"/>
      <c r="BS71" s="105"/>
      <c r="BT71" s="105"/>
      <c r="BU71" s="105"/>
      <c r="BV71" s="105"/>
      <c r="BW71" s="105"/>
      <c r="BX71" s="105"/>
      <c r="BY71" s="105"/>
    </row>
    <row r="72" s="6" customFormat="1" ht="76" customHeight="1" spans="1:77">
      <c r="A72" s="66" t="s">
        <v>349</v>
      </c>
      <c r="B72" s="49" t="s">
        <v>350</v>
      </c>
      <c r="C72" s="51" t="s">
        <v>37</v>
      </c>
      <c r="D72" s="69" t="s">
        <v>351</v>
      </c>
      <c r="E72" s="50" t="s">
        <v>39</v>
      </c>
      <c r="F72" s="50">
        <v>7854</v>
      </c>
      <c r="G72" s="51">
        <v>2400</v>
      </c>
      <c r="H72" s="51">
        <v>5454</v>
      </c>
      <c r="I72" s="80" t="s">
        <v>352</v>
      </c>
      <c r="J72" s="107" t="s">
        <v>353</v>
      </c>
      <c r="K72" s="69" t="s">
        <v>354</v>
      </c>
      <c r="L72" s="51" t="s">
        <v>335</v>
      </c>
      <c r="M72" s="96"/>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5"/>
      <c r="AQ72" s="105"/>
      <c r="AR72" s="105"/>
      <c r="AS72" s="105"/>
      <c r="AT72" s="105"/>
      <c r="AU72" s="105"/>
      <c r="AV72" s="105"/>
      <c r="AW72" s="105"/>
      <c r="AX72" s="105"/>
      <c r="AY72" s="105"/>
      <c r="AZ72" s="105"/>
      <c r="BA72" s="105"/>
      <c r="BB72" s="105"/>
      <c r="BC72" s="105"/>
      <c r="BD72" s="105"/>
      <c r="BE72" s="105"/>
      <c r="BF72" s="105"/>
      <c r="BG72" s="105"/>
      <c r="BH72" s="105"/>
      <c r="BI72" s="105"/>
      <c r="BJ72" s="105"/>
      <c r="BK72" s="105"/>
      <c r="BL72" s="105"/>
      <c r="BM72" s="105"/>
      <c r="BN72" s="105"/>
      <c r="BO72" s="105"/>
      <c r="BP72" s="105"/>
      <c r="BQ72" s="105"/>
      <c r="BR72" s="105"/>
      <c r="BS72" s="105"/>
      <c r="BT72" s="105"/>
      <c r="BU72" s="105"/>
      <c r="BV72" s="105"/>
      <c r="BW72" s="105"/>
      <c r="BX72" s="105"/>
      <c r="BY72" s="105"/>
    </row>
    <row r="73" s="6" customFormat="1" ht="55" customHeight="1" spans="1:77">
      <c r="A73" s="66" t="s">
        <v>355</v>
      </c>
      <c r="B73" s="71" t="s">
        <v>356</v>
      </c>
      <c r="C73" s="51" t="s">
        <v>22</v>
      </c>
      <c r="D73" s="69" t="s">
        <v>357</v>
      </c>
      <c r="E73" s="50" t="s">
        <v>60</v>
      </c>
      <c r="F73" s="50">
        <v>16000</v>
      </c>
      <c r="G73" s="50">
        <v>4000</v>
      </c>
      <c r="H73" s="51">
        <v>12000</v>
      </c>
      <c r="I73" s="80" t="s">
        <v>358</v>
      </c>
      <c r="J73" s="72" t="s">
        <v>359</v>
      </c>
      <c r="K73" s="69" t="s">
        <v>360</v>
      </c>
      <c r="L73" s="51" t="s">
        <v>228</v>
      </c>
      <c r="M73" s="96"/>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AQ73" s="105"/>
      <c r="AR73" s="105"/>
      <c r="AS73" s="105"/>
      <c r="AT73" s="105"/>
      <c r="AU73" s="105"/>
      <c r="AV73" s="105"/>
      <c r="AW73" s="105"/>
      <c r="AX73" s="105"/>
      <c r="AY73" s="105"/>
      <c r="AZ73" s="105"/>
      <c r="BA73" s="105"/>
      <c r="BB73" s="105"/>
      <c r="BC73" s="105"/>
      <c r="BD73" s="105"/>
      <c r="BE73" s="105"/>
      <c r="BF73" s="105"/>
      <c r="BG73" s="105"/>
      <c r="BH73" s="105"/>
      <c r="BI73" s="105"/>
      <c r="BJ73" s="105"/>
      <c r="BK73" s="105"/>
      <c r="BL73" s="105"/>
      <c r="BM73" s="105"/>
      <c r="BN73" s="105"/>
      <c r="BO73" s="105"/>
      <c r="BP73" s="105"/>
      <c r="BQ73" s="105"/>
      <c r="BR73" s="105"/>
      <c r="BS73" s="105"/>
      <c r="BT73" s="105"/>
      <c r="BU73" s="105"/>
      <c r="BV73" s="105"/>
      <c r="BW73" s="105"/>
      <c r="BX73" s="105"/>
      <c r="BY73" s="105"/>
    </row>
    <row r="74" s="6" customFormat="1" ht="63" customHeight="1" spans="1:77">
      <c r="A74" s="66" t="s">
        <v>361</v>
      </c>
      <c r="B74" s="49" t="s">
        <v>362</v>
      </c>
      <c r="C74" s="51" t="s">
        <v>37</v>
      </c>
      <c r="D74" s="128" t="s">
        <v>363</v>
      </c>
      <c r="E74" s="50" t="s">
        <v>39</v>
      </c>
      <c r="F74" s="50">
        <v>10713</v>
      </c>
      <c r="G74" s="50">
        <v>3600</v>
      </c>
      <c r="H74" s="51">
        <v>7113</v>
      </c>
      <c r="I74" s="80" t="s">
        <v>131</v>
      </c>
      <c r="J74" s="107" t="s">
        <v>364</v>
      </c>
      <c r="K74" s="69" t="s">
        <v>365</v>
      </c>
      <c r="L74" s="51" t="s">
        <v>335</v>
      </c>
      <c r="M74" s="96"/>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c r="AP74" s="105"/>
      <c r="AQ74" s="105"/>
      <c r="AR74" s="105"/>
      <c r="AS74" s="105"/>
      <c r="AT74" s="105"/>
      <c r="AU74" s="105"/>
      <c r="AV74" s="105"/>
      <c r="AW74" s="105"/>
      <c r="AX74" s="105"/>
      <c r="AY74" s="105"/>
      <c r="AZ74" s="105"/>
      <c r="BA74" s="105"/>
      <c r="BB74" s="105"/>
      <c r="BC74" s="105"/>
      <c r="BD74" s="105"/>
      <c r="BE74" s="105"/>
      <c r="BF74" s="105"/>
      <c r="BG74" s="105"/>
      <c r="BH74" s="105"/>
      <c r="BI74" s="105"/>
      <c r="BJ74" s="105"/>
      <c r="BK74" s="105"/>
      <c r="BL74" s="105"/>
      <c r="BM74" s="105"/>
      <c r="BN74" s="105"/>
      <c r="BO74" s="105"/>
      <c r="BP74" s="105"/>
      <c r="BQ74" s="105"/>
      <c r="BR74" s="105"/>
      <c r="BS74" s="105"/>
      <c r="BT74" s="105"/>
      <c r="BU74" s="105"/>
      <c r="BV74" s="105"/>
      <c r="BW74" s="105"/>
      <c r="BX74" s="105"/>
      <c r="BY74" s="105"/>
    </row>
    <row r="75" s="6" customFormat="1" ht="51" customHeight="1" spans="1:77">
      <c r="A75" s="66" t="s">
        <v>366</v>
      </c>
      <c r="B75" s="71" t="s">
        <v>367</v>
      </c>
      <c r="C75" s="51" t="s">
        <v>22</v>
      </c>
      <c r="D75" s="69" t="s">
        <v>368</v>
      </c>
      <c r="E75" s="50" t="s">
        <v>102</v>
      </c>
      <c r="F75" s="50">
        <v>8800</v>
      </c>
      <c r="G75" s="50">
        <v>5000</v>
      </c>
      <c r="H75" s="51">
        <v>3800</v>
      </c>
      <c r="I75" s="80" t="s">
        <v>369</v>
      </c>
      <c r="J75" s="72" t="s">
        <v>370</v>
      </c>
      <c r="K75" s="69" t="s">
        <v>371</v>
      </c>
      <c r="L75" s="51" t="s">
        <v>228</v>
      </c>
      <c r="M75" s="96"/>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5"/>
      <c r="AM75" s="105"/>
      <c r="AN75" s="105"/>
      <c r="AO75" s="105"/>
      <c r="AP75" s="105"/>
      <c r="AQ75" s="105"/>
      <c r="AR75" s="105"/>
      <c r="AS75" s="105"/>
      <c r="AT75" s="105"/>
      <c r="AU75" s="105"/>
      <c r="AV75" s="105"/>
      <c r="AW75" s="105"/>
      <c r="AX75" s="105"/>
      <c r="AY75" s="105"/>
      <c r="AZ75" s="105"/>
      <c r="BA75" s="105"/>
      <c r="BB75" s="105"/>
      <c r="BC75" s="105"/>
      <c r="BD75" s="105"/>
      <c r="BE75" s="105"/>
      <c r="BF75" s="105"/>
      <c r="BG75" s="105"/>
      <c r="BH75" s="105"/>
      <c r="BI75" s="105"/>
      <c r="BJ75" s="105"/>
      <c r="BK75" s="105"/>
      <c r="BL75" s="105"/>
      <c r="BM75" s="105"/>
      <c r="BN75" s="105"/>
      <c r="BO75" s="105"/>
      <c r="BP75" s="105"/>
      <c r="BQ75" s="105"/>
      <c r="BR75" s="105"/>
      <c r="BS75" s="105"/>
      <c r="BT75" s="105"/>
      <c r="BU75" s="105"/>
      <c r="BV75" s="105"/>
      <c r="BW75" s="105"/>
      <c r="BX75" s="105"/>
      <c r="BY75" s="105"/>
    </row>
    <row r="76" s="6" customFormat="1" ht="69" customHeight="1" spans="1:77">
      <c r="A76" s="66" t="s">
        <v>372</v>
      </c>
      <c r="B76" s="49" t="s">
        <v>373</v>
      </c>
      <c r="C76" s="51" t="s">
        <v>22</v>
      </c>
      <c r="D76" s="69" t="s">
        <v>374</v>
      </c>
      <c r="E76" s="50" t="s">
        <v>375</v>
      </c>
      <c r="F76" s="51">
        <v>8109</v>
      </c>
      <c r="G76" s="51">
        <v>2400</v>
      </c>
      <c r="H76" s="51">
        <v>5709</v>
      </c>
      <c r="I76" s="80" t="s">
        <v>376</v>
      </c>
      <c r="J76" s="107" t="s">
        <v>377</v>
      </c>
      <c r="K76" s="69" t="s">
        <v>378</v>
      </c>
      <c r="L76" s="51" t="s">
        <v>335</v>
      </c>
      <c r="M76" s="96"/>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5"/>
      <c r="AM76" s="105"/>
      <c r="AN76" s="105"/>
      <c r="AO76" s="105"/>
      <c r="AP76" s="105"/>
      <c r="AQ76" s="105"/>
      <c r="AR76" s="105"/>
      <c r="AS76" s="105"/>
      <c r="AT76" s="105"/>
      <c r="AU76" s="105"/>
      <c r="AV76" s="105"/>
      <c r="AW76" s="105"/>
      <c r="AX76" s="105"/>
      <c r="AY76" s="105"/>
      <c r="AZ76" s="105"/>
      <c r="BA76" s="105"/>
      <c r="BB76" s="105"/>
      <c r="BC76" s="105"/>
      <c r="BD76" s="105"/>
      <c r="BE76" s="105"/>
      <c r="BF76" s="105"/>
      <c r="BG76" s="105"/>
      <c r="BH76" s="105"/>
      <c r="BI76" s="105"/>
      <c r="BJ76" s="105"/>
      <c r="BK76" s="105"/>
      <c r="BL76" s="105"/>
      <c r="BM76" s="105"/>
      <c r="BN76" s="105"/>
      <c r="BO76" s="105"/>
      <c r="BP76" s="105"/>
      <c r="BQ76" s="105"/>
      <c r="BR76" s="105"/>
      <c r="BS76" s="105"/>
      <c r="BT76" s="105"/>
      <c r="BU76" s="105"/>
      <c r="BV76" s="105"/>
      <c r="BW76" s="105"/>
      <c r="BX76" s="105"/>
      <c r="BY76" s="105"/>
    </row>
    <row r="77" s="6" customFormat="1" ht="79" customHeight="1" spans="1:77">
      <c r="A77" s="66" t="s">
        <v>379</v>
      </c>
      <c r="B77" s="71" t="s">
        <v>380</v>
      </c>
      <c r="C77" s="51" t="s">
        <v>22</v>
      </c>
      <c r="D77" s="69" t="s">
        <v>381</v>
      </c>
      <c r="E77" s="50" t="s">
        <v>60</v>
      </c>
      <c r="F77" s="50">
        <v>20000</v>
      </c>
      <c r="G77" s="50">
        <v>4500</v>
      </c>
      <c r="H77" s="129">
        <v>15500</v>
      </c>
      <c r="I77" s="80" t="s">
        <v>382</v>
      </c>
      <c r="J77" s="72" t="s">
        <v>383</v>
      </c>
      <c r="K77" s="69" t="s">
        <v>384</v>
      </c>
      <c r="L77" s="51" t="s">
        <v>228</v>
      </c>
      <c r="M77" s="96"/>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c r="AQ77" s="105"/>
      <c r="AR77" s="105"/>
      <c r="AS77" s="105"/>
      <c r="AT77" s="105"/>
      <c r="AU77" s="105"/>
      <c r="AV77" s="105"/>
      <c r="AW77" s="105"/>
      <c r="AX77" s="105"/>
      <c r="AY77" s="105"/>
      <c r="AZ77" s="105"/>
      <c r="BA77" s="105"/>
      <c r="BB77" s="105"/>
      <c r="BC77" s="105"/>
      <c r="BD77" s="105"/>
      <c r="BE77" s="105"/>
      <c r="BF77" s="105"/>
      <c r="BG77" s="105"/>
      <c r="BH77" s="105"/>
      <c r="BI77" s="105"/>
      <c r="BJ77" s="105"/>
      <c r="BK77" s="105"/>
      <c r="BL77" s="105"/>
      <c r="BM77" s="105"/>
      <c r="BN77" s="105"/>
      <c r="BO77" s="105"/>
      <c r="BP77" s="105"/>
      <c r="BQ77" s="105"/>
      <c r="BR77" s="105"/>
      <c r="BS77" s="105"/>
      <c r="BT77" s="105"/>
      <c r="BU77" s="105"/>
      <c r="BV77" s="105"/>
      <c r="BW77" s="105"/>
      <c r="BX77" s="105"/>
      <c r="BY77" s="105"/>
    </row>
    <row r="78" s="6" customFormat="1" ht="75" customHeight="1" spans="1:77">
      <c r="A78" s="66" t="s">
        <v>385</v>
      </c>
      <c r="B78" s="71" t="s">
        <v>386</v>
      </c>
      <c r="C78" s="51" t="s">
        <v>22</v>
      </c>
      <c r="D78" s="69" t="s">
        <v>387</v>
      </c>
      <c r="E78" s="50" t="s">
        <v>388</v>
      </c>
      <c r="F78" s="50">
        <v>58000</v>
      </c>
      <c r="G78" s="50">
        <v>22217</v>
      </c>
      <c r="H78" s="51">
        <v>35783</v>
      </c>
      <c r="I78" s="80" t="s">
        <v>389</v>
      </c>
      <c r="J78" s="72" t="s">
        <v>390</v>
      </c>
      <c r="K78" s="69" t="s">
        <v>391</v>
      </c>
      <c r="L78" s="51" t="s">
        <v>289</v>
      </c>
      <c r="M78" s="96"/>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105"/>
      <c r="AY78" s="105"/>
      <c r="AZ78" s="105"/>
      <c r="BA78" s="105"/>
      <c r="BB78" s="105"/>
      <c r="BC78" s="105"/>
      <c r="BD78" s="105"/>
      <c r="BE78" s="105"/>
      <c r="BF78" s="105"/>
      <c r="BG78" s="105"/>
      <c r="BH78" s="105"/>
      <c r="BI78" s="105"/>
      <c r="BJ78" s="105"/>
      <c r="BK78" s="105"/>
      <c r="BL78" s="105"/>
      <c r="BM78" s="105"/>
      <c r="BN78" s="105"/>
      <c r="BO78" s="105"/>
      <c r="BP78" s="105"/>
      <c r="BQ78" s="105"/>
      <c r="BR78" s="105"/>
      <c r="BS78" s="105"/>
      <c r="BT78" s="105"/>
      <c r="BU78" s="105"/>
      <c r="BV78" s="105"/>
      <c r="BW78" s="105"/>
      <c r="BX78" s="105"/>
      <c r="BY78" s="105"/>
    </row>
    <row r="79" s="6" customFormat="1" ht="75" customHeight="1" spans="1:77">
      <c r="A79" s="66" t="s">
        <v>392</v>
      </c>
      <c r="B79" s="71" t="s">
        <v>393</v>
      </c>
      <c r="C79" s="51" t="s">
        <v>22</v>
      </c>
      <c r="D79" s="69" t="s">
        <v>394</v>
      </c>
      <c r="E79" s="50" t="s">
        <v>60</v>
      </c>
      <c r="F79" s="50">
        <v>16000</v>
      </c>
      <c r="G79" s="130">
        <v>1000</v>
      </c>
      <c r="H79" s="51">
        <v>15000</v>
      </c>
      <c r="I79" s="49" t="s">
        <v>395</v>
      </c>
      <c r="J79" s="71" t="s">
        <v>396</v>
      </c>
      <c r="K79" s="136" t="s">
        <v>397</v>
      </c>
      <c r="L79" s="51" t="s">
        <v>189</v>
      </c>
      <c r="M79" s="96"/>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5"/>
      <c r="AM79" s="105"/>
      <c r="AN79" s="105"/>
      <c r="AO79" s="105"/>
      <c r="AP79" s="105"/>
      <c r="AQ79" s="105"/>
      <c r="AR79" s="105"/>
      <c r="AS79" s="105"/>
      <c r="AT79" s="105"/>
      <c r="AU79" s="105"/>
      <c r="AV79" s="105"/>
      <c r="AW79" s="105"/>
      <c r="AX79" s="105"/>
      <c r="AY79" s="105"/>
      <c r="AZ79" s="105"/>
      <c r="BA79" s="105"/>
      <c r="BB79" s="105"/>
      <c r="BC79" s="105"/>
      <c r="BD79" s="105"/>
      <c r="BE79" s="105"/>
      <c r="BF79" s="105"/>
      <c r="BG79" s="105"/>
      <c r="BH79" s="105"/>
      <c r="BI79" s="105"/>
      <c r="BJ79" s="105"/>
      <c r="BK79" s="105"/>
      <c r="BL79" s="105"/>
      <c r="BM79" s="105"/>
      <c r="BN79" s="105"/>
      <c r="BO79" s="105"/>
      <c r="BP79" s="105"/>
      <c r="BQ79" s="105"/>
      <c r="BR79" s="105"/>
      <c r="BS79" s="105"/>
      <c r="BT79" s="105"/>
      <c r="BU79" s="105"/>
      <c r="BV79" s="105"/>
      <c r="BW79" s="105"/>
      <c r="BX79" s="105"/>
      <c r="BY79" s="105"/>
    </row>
    <row r="80" s="6" customFormat="1" ht="80" customHeight="1" spans="1:77">
      <c r="A80" s="66" t="s">
        <v>398</v>
      </c>
      <c r="B80" s="49" t="s">
        <v>399</v>
      </c>
      <c r="C80" s="51" t="s">
        <v>22</v>
      </c>
      <c r="D80" s="49" t="s">
        <v>400</v>
      </c>
      <c r="E80" s="50" t="s">
        <v>109</v>
      </c>
      <c r="F80" s="50">
        <v>50000</v>
      </c>
      <c r="G80" s="50">
        <v>18310</v>
      </c>
      <c r="H80" s="51">
        <f>F80-G80</f>
        <v>31690</v>
      </c>
      <c r="I80" s="49" t="s">
        <v>401</v>
      </c>
      <c r="J80" s="95" t="s">
        <v>402</v>
      </c>
      <c r="K80" s="73" t="s">
        <v>403</v>
      </c>
      <c r="L80" s="51" t="s">
        <v>404</v>
      </c>
      <c r="M80" s="96"/>
      <c r="N80" s="113"/>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c r="AL80" s="105"/>
      <c r="AM80" s="105"/>
      <c r="AN80" s="105"/>
      <c r="AO80" s="105"/>
      <c r="AP80" s="105"/>
      <c r="AQ80" s="105"/>
      <c r="AR80" s="105"/>
      <c r="AS80" s="105"/>
      <c r="AT80" s="105"/>
      <c r="AU80" s="105"/>
      <c r="AV80" s="105"/>
      <c r="AW80" s="105"/>
      <c r="AX80" s="105"/>
      <c r="AY80" s="105"/>
      <c r="AZ80" s="105"/>
      <c r="BA80" s="105"/>
      <c r="BB80" s="105"/>
      <c r="BC80" s="105"/>
      <c r="BD80" s="105"/>
      <c r="BE80" s="105"/>
      <c r="BF80" s="105"/>
      <c r="BG80" s="105"/>
      <c r="BH80" s="105"/>
      <c r="BI80" s="105"/>
      <c r="BJ80" s="105"/>
      <c r="BK80" s="105"/>
      <c r="BL80" s="105"/>
      <c r="BM80" s="105"/>
      <c r="BN80" s="105"/>
      <c r="BO80" s="105"/>
      <c r="BP80" s="105"/>
      <c r="BQ80" s="105"/>
      <c r="BR80" s="105"/>
      <c r="BS80" s="105"/>
      <c r="BT80" s="105"/>
      <c r="BU80" s="105"/>
      <c r="BV80" s="105"/>
      <c r="BW80" s="105"/>
      <c r="BX80" s="105"/>
      <c r="BY80" s="105"/>
    </row>
    <row r="81" ht="32.1" customHeight="1" spans="1:13">
      <c r="A81" s="59" t="s">
        <v>64</v>
      </c>
      <c r="B81" s="60" t="s">
        <v>405</v>
      </c>
      <c r="C81" s="61"/>
      <c r="D81" s="62"/>
      <c r="E81" s="63"/>
      <c r="F81" s="64">
        <f>SUM(F82)</f>
        <v>620000</v>
      </c>
      <c r="G81" s="64">
        <f>SUM(G82)</f>
        <v>509147</v>
      </c>
      <c r="H81" s="64">
        <f>SUM(H82)</f>
        <v>110853</v>
      </c>
      <c r="I81" s="62"/>
      <c r="J81" s="100"/>
      <c r="K81" s="62"/>
      <c r="L81" s="61"/>
      <c r="M81" s="61"/>
    </row>
    <row r="82" ht="82" customHeight="1" spans="1:13">
      <c r="A82" s="66" t="s">
        <v>406</v>
      </c>
      <c r="B82" s="71" t="s">
        <v>407</v>
      </c>
      <c r="C82" s="51" t="s">
        <v>22</v>
      </c>
      <c r="D82" s="49" t="s">
        <v>408</v>
      </c>
      <c r="E82" s="51" t="s">
        <v>409</v>
      </c>
      <c r="F82" s="51">
        <v>620000</v>
      </c>
      <c r="G82" s="50">
        <v>509147</v>
      </c>
      <c r="H82" s="50">
        <v>110853</v>
      </c>
      <c r="I82" s="49" t="s">
        <v>410</v>
      </c>
      <c r="J82" s="71"/>
      <c r="K82" s="49" t="s">
        <v>411</v>
      </c>
      <c r="L82" s="51" t="s">
        <v>177</v>
      </c>
      <c r="M82" s="96"/>
    </row>
    <row r="83" ht="32.1" customHeight="1" spans="1:13">
      <c r="A83" s="54" t="s">
        <v>412</v>
      </c>
      <c r="B83" s="55" t="s">
        <v>413</v>
      </c>
      <c r="C83" s="56"/>
      <c r="D83" s="57"/>
      <c r="E83" s="58"/>
      <c r="F83" s="48">
        <f>SUM(F84:F86)</f>
        <v>155000</v>
      </c>
      <c r="G83" s="48">
        <f>SUM(G84:G86)</f>
        <v>29000</v>
      </c>
      <c r="H83" s="48">
        <f>SUM(H84:H86)</f>
        <v>126000</v>
      </c>
      <c r="I83" s="97"/>
      <c r="J83" s="98"/>
      <c r="K83" s="97"/>
      <c r="L83" s="99"/>
      <c r="M83" s="99"/>
    </row>
    <row r="84" s="4" customFormat="1" ht="81" customHeight="1" spans="1:52">
      <c r="A84" s="65" t="s">
        <v>414</v>
      </c>
      <c r="B84" s="49" t="s">
        <v>415</v>
      </c>
      <c r="C84" s="51" t="s">
        <v>37</v>
      </c>
      <c r="D84" s="49" t="s">
        <v>416</v>
      </c>
      <c r="E84" s="51" t="s">
        <v>68</v>
      </c>
      <c r="F84" s="51">
        <v>80000</v>
      </c>
      <c r="G84" s="51">
        <v>0</v>
      </c>
      <c r="H84" s="51">
        <v>80000</v>
      </c>
      <c r="I84" s="49" t="s">
        <v>417</v>
      </c>
      <c r="J84" s="95" t="s">
        <v>418</v>
      </c>
      <c r="K84" s="69" t="s">
        <v>419</v>
      </c>
      <c r="L84" s="51" t="s">
        <v>35</v>
      </c>
      <c r="M84" s="101"/>
      <c r="N84" s="111"/>
      <c r="O84" s="111"/>
      <c r="P84" s="111"/>
      <c r="Q84" s="111"/>
      <c r="R84" s="111"/>
      <c r="S84" s="111"/>
      <c r="T84" s="111"/>
      <c r="U84" s="111"/>
      <c r="V84" s="111"/>
      <c r="W84" s="111"/>
      <c r="X84" s="111"/>
      <c r="Y84" s="111"/>
      <c r="Z84" s="111"/>
      <c r="AA84" s="111"/>
      <c r="AB84" s="111"/>
      <c r="AC84" s="111"/>
      <c r="AD84" s="111"/>
      <c r="AE84" s="111"/>
      <c r="AF84" s="111"/>
      <c r="AG84" s="111"/>
      <c r="AH84" s="111"/>
      <c r="AI84" s="111"/>
      <c r="AJ84" s="111"/>
      <c r="AK84" s="111"/>
      <c r="AL84" s="111"/>
      <c r="AM84" s="111"/>
      <c r="AN84" s="111"/>
      <c r="AO84" s="111"/>
      <c r="AP84" s="111"/>
      <c r="AQ84" s="111"/>
      <c r="AR84" s="111"/>
      <c r="AS84" s="111"/>
      <c r="AT84" s="111"/>
      <c r="AU84" s="111"/>
      <c r="AV84" s="111"/>
      <c r="AW84" s="111"/>
      <c r="AX84" s="111"/>
      <c r="AY84" s="111"/>
      <c r="AZ84" s="111"/>
    </row>
    <row r="85" s="4" customFormat="1" ht="63" customHeight="1" spans="1:52">
      <c r="A85" s="65" t="s">
        <v>420</v>
      </c>
      <c r="B85" s="71" t="s">
        <v>421</v>
      </c>
      <c r="C85" s="51" t="s">
        <v>22</v>
      </c>
      <c r="D85" s="69" t="s">
        <v>422</v>
      </c>
      <c r="E85" s="50" t="s">
        <v>60</v>
      </c>
      <c r="F85" s="50">
        <v>25000</v>
      </c>
      <c r="G85" s="50">
        <v>4000</v>
      </c>
      <c r="H85" s="51">
        <v>21000</v>
      </c>
      <c r="I85" s="49" t="s">
        <v>423</v>
      </c>
      <c r="J85" s="71" t="s">
        <v>424</v>
      </c>
      <c r="K85" s="69" t="s">
        <v>425</v>
      </c>
      <c r="L85" s="51" t="s">
        <v>228</v>
      </c>
      <c r="M85" s="101"/>
      <c r="N85" s="111"/>
      <c r="O85" s="111"/>
      <c r="P85" s="111"/>
      <c r="Q85" s="111"/>
      <c r="R85" s="111"/>
      <c r="S85" s="111"/>
      <c r="T85" s="111"/>
      <c r="U85" s="111"/>
      <c r="V85" s="111"/>
      <c r="W85" s="111"/>
      <c r="X85" s="111"/>
      <c r="Y85" s="111"/>
      <c r="Z85" s="111"/>
      <c r="AA85" s="111"/>
      <c r="AB85" s="111"/>
      <c r="AC85" s="111"/>
      <c r="AD85" s="111"/>
      <c r="AE85" s="111"/>
      <c r="AF85" s="111"/>
      <c r="AG85" s="111"/>
      <c r="AH85" s="111"/>
      <c r="AI85" s="111"/>
      <c r="AJ85" s="111"/>
      <c r="AK85" s="111"/>
      <c r="AL85" s="111"/>
      <c r="AM85" s="111"/>
      <c r="AN85" s="111"/>
      <c r="AO85" s="111"/>
      <c r="AP85" s="111"/>
      <c r="AQ85" s="111"/>
      <c r="AR85" s="111"/>
      <c r="AS85" s="111"/>
      <c r="AT85" s="111"/>
      <c r="AU85" s="111"/>
      <c r="AV85" s="111"/>
      <c r="AW85" s="111"/>
      <c r="AX85" s="111"/>
      <c r="AY85" s="111"/>
      <c r="AZ85" s="111"/>
    </row>
    <row r="86" s="4" customFormat="1" ht="75" customHeight="1" spans="1:52">
      <c r="A86" s="65" t="s">
        <v>426</v>
      </c>
      <c r="B86" s="71" t="s">
        <v>427</v>
      </c>
      <c r="C86" s="51" t="s">
        <v>22</v>
      </c>
      <c r="D86" s="69" t="s">
        <v>428</v>
      </c>
      <c r="E86" s="50" t="s">
        <v>102</v>
      </c>
      <c r="F86" s="50">
        <v>50000</v>
      </c>
      <c r="G86" s="50">
        <v>25000</v>
      </c>
      <c r="H86" s="51">
        <v>25000</v>
      </c>
      <c r="I86" s="49" t="s">
        <v>429</v>
      </c>
      <c r="J86" s="71" t="s">
        <v>430</v>
      </c>
      <c r="K86" s="69" t="s">
        <v>431</v>
      </c>
      <c r="L86" s="51" t="s">
        <v>153</v>
      </c>
      <c r="M86" s="137"/>
      <c r="N86" s="111"/>
      <c r="O86" s="111"/>
      <c r="P86" s="111"/>
      <c r="Q86" s="111"/>
      <c r="R86" s="111"/>
      <c r="S86" s="111"/>
      <c r="T86" s="111"/>
      <c r="U86" s="111"/>
      <c r="V86" s="111"/>
      <c r="W86" s="111"/>
      <c r="X86" s="111"/>
      <c r="Y86" s="111"/>
      <c r="Z86" s="111"/>
      <c r="AA86" s="111"/>
      <c r="AB86" s="111"/>
      <c r="AC86" s="111"/>
      <c r="AD86" s="111"/>
      <c r="AE86" s="111"/>
      <c r="AF86" s="111"/>
      <c r="AG86" s="111"/>
      <c r="AH86" s="111"/>
      <c r="AI86" s="111"/>
      <c r="AJ86" s="111"/>
      <c r="AK86" s="111"/>
      <c r="AL86" s="111"/>
      <c r="AM86" s="111"/>
      <c r="AN86" s="111"/>
      <c r="AO86" s="111"/>
      <c r="AP86" s="111"/>
      <c r="AQ86" s="111"/>
      <c r="AR86" s="111"/>
      <c r="AS86" s="111"/>
      <c r="AT86" s="111"/>
      <c r="AU86" s="111"/>
      <c r="AV86" s="111"/>
      <c r="AW86" s="111"/>
      <c r="AX86" s="111"/>
      <c r="AY86" s="111"/>
      <c r="AZ86" s="111"/>
    </row>
    <row r="87" s="1" customFormat="1" ht="32.1" customHeight="1" spans="1:107">
      <c r="A87" s="131" t="s">
        <v>432</v>
      </c>
      <c r="B87" s="132" t="s">
        <v>433</v>
      </c>
      <c r="C87" s="92"/>
      <c r="D87" s="40"/>
      <c r="E87" s="41"/>
      <c r="F87" s="42">
        <f>SUM(F88,F110,F112)</f>
        <v>3934005.64</v>
      </c>
      <c r="G87" s="42">
        <f>SUM(G88,G110,G112)</f>
        <v>297024</v>
      </c>
      <c r="H87" s="42">
        <f>SUM(H88,H110,H112)</f>
        <v>2912783</v>
      </c>
      <c r="I87" s="40"/>
      <c r="J87" s="92"/>
      <c r="K87" s="40"/>
      <c r="L87" s="39"/>
      <c r="M87" s="39"/>
      <c r="N87" s="138"/>
      <c r="O87" s="138"/>
      <c r="P87" s="138"/>
      <c r="Q87" s="138"/>
      <c r="R87" s="138"/>
      <c r="S87" s="138"/>
      <c r="T87" s="138"/>
      <c r="U87" s="138"/>
      <c r="V87" s="138"/>
      <c r="W87" s="138"/>
      <c r="X87" s="138"/>
      <c r="Y87" s="138"/>
      <c r="Z87" s="138"/>
      <c r="AA87" s="138"/>
      <c r="AB87" s="138"/>
      <c r="AC87" s="138"/>
      <c r="AD87" s="138"/>
      <c r="AE87" s="138"/>
      <c r="AF87" s="138"/>
      <c r="AG87" s="138"/>
      <c r="AH87" s="138"/>
      <c r="AI87" s="138"/>
      <c r="AJ87" s="138"/>
      <c r="AK87" s="138"/>
      <c r="AL87" s="138"/>
      <c r="AM87" s="138"/>
      <c r="AN87" s="138"/>
      <c r="AO87" s="138"/>
      <c r="AP87" s="138"/>
      <c r="AQ87" s="138"/>
      <c r="AR87" s="138"/>
      <c r="AS87" s="138"/>
      <c r="AT87" s="138"/>
      <c r="AU87" s="138"/>
      <c r="AV87" s="138"/>
      <c r="AW87" s="138"/>
      <c r="AX87" s="138"/>
      <c r="AY87" s="138"/>
      <c r="AZ87" s="138"/>
      <c r="BA87" s="138"/>
      <c r="BB87" s="138"/>
      <c r="BC87" s="138"/>
      <c r="BD87" s="138"/>
      <c r="BE87" s="138"/>
      <c r="BF87" s="138"/>
      <c r="BG87" s="138"/>
      <c r="BH87" s="138"/>
      <c r="BI87" s="138"/>
      <c r="BJ87" s="138"/>
      <c r="BK87" s="138"/>
      <c r="BL87" s="138"/>
      <c r="BM87" s="138"/>
      <c r="BN87" s="138"/>
      <c r="BO87" s="138"/>
      <c r="BP87" s="138"/>
      <c r="BQ87" s="138"/>
      <c r="BR87" s="138"/>
      <c r="BS87" s="138"/>
      <c r="BT87" s="138"/>
      <c r="BU87" s="138"/>
      <c r="BV87" s="138"/>
      <c r="BW87" s="138"/>
      <c r="BX87" s="138"/>
      <c r="BY87" s="138"/>
      <c r="BZ87" s="138"/>
      <c r="CA87" s="138"/>
      <c r="CB87" s="138"/>
      <c r="CC87" s="138"/>
      <c r="CD87" s="138"/>
      <c r="CE87" s="138"/>
      <c r="CF87" s="138"/>
      <c r="CG87" s="138"/>
      <c r="CH87" s="138"/>
      <c r="CI87" s="138"/>
      <c r="CJ87" s="138"/>
      <c r="CK87" s="138"/>
      <c r="CL87" s="138"/>
      <c r="CM87" s="138"/>
      <c r="CN87" s="138"/>
      <c r="CO87" s="138"/>
      <c r="CP87" s="138"/>
      <c r="CQ87" s="138"/>
      <c r="CR87" s="138"/>
      <c r="CS87" s="138"/>
      <c r="CT87" s="138"/>
      <c r="CU87" s="138"/>
      <c r="CV87" s="138"/>
      <c r="CW87" s="138"/>
      <c r="CX87" s="138"/>
      <c r="CY87" s="138"/>
      <c r="CZ87" s="138"/>
      <c r="DA87" s="138"/>
      <c r="DB87" s="138"/>
      <c r="DC87" s="138"/>
    </row>
    <row r="88" ht="32.1" customHeight="1" spans="1:13">
      <c r="A88" s="54" t="s">
        <v>19</v>
      </c>
      <c r="B88" s="55" t="s">
        <v>434</v>
      </c>
      <c r="C88" s="93"/>
      <c r="D88" s="46"/>
      <c r="E88" s="47"/>
      <c r="F88" s="48">
        <f>SUM(F89,F91,F102)</f>
        <v>2533704.64</v>
      </c>
      <c r="G88" s="48">
        <f>SUM(G89,G91,G102)</f>
        <v>261207</v>
      </c>
      <c r="H88" s="48">
        <f>SUM(H89,H91,H102)</f>
        <v>1732498</v>
      </c>
      <c r="I88" s="46"/>
      <c r="J88" s="93"/>
      <c r="K88" s="46"/>
      <c r="L88" s="45"/>
      <c r="M88" s="45"/>
    </row>
    <row r="89" ht="32.1" customHeight="1" spans="1:13">
      <c r="A89" s="59" t="s">
        <v>87</v>
      </c>
      <c r="B89" s="60" t="s">
        <v>435</v>
      </c>
      <c r="C89" s="61"/>
      <c r="D89" s="62"/>
      <c r="E89" s="63"/>
      <c r="F89" s="76">
        <f>SUM(F90)</f>
        <v>817900</v>
      </c>
      <c r="G89" s="76">
        <f>SUM(G90)</f>
        <v>1000</v>
      </c>
      <c r="H89" s="76">
        <f>SUM(H90)</f>
        <v>816900</v>
      </c>
      <c r="I89" s="62"/>
      <c r="J89" s="100"/>
      <c r="K89" s="62"/>
      <c r="L89" s="61"/>
      <c r="M89" s="61"/>
    </row>
    <row r="90" ht="66" customHeight="1" spans="1:13">
      <c r="A90" s="65" t="s">
        <v>436</v>
      </c>
      <c r="B90" s="71" t="s">
        <v>437</v>
      </c>
      <c r="C90" s="51" t="s">
        <v>37</v>
      </c>
      <c r="D90" s="49" t="s">
        <v>438</v>
      </c>
      <c r="E90" s="50" t="s">
        <v>218</v>
      </c>
      <c r="F90" s="50">
        <v>817900</v>
      </c>
      <c r="G90" s="50">
        <v>1000</v>
      </c>
      <c r="H90" s="50">
        <v>816900</v>
      </c>
      <c r="I90" s="69" t="s">
        <v>439</v>
      </c>
      <c r="J90" s="110" t="s">
        <v>440</v>
      </c>
      <c r="K90" s="109" t="s">
        <v>441</v>
      </c>
      <c r="L90" s="51" t="s">
        <v>442</v>
      </c>
      <c r="M90" s="96"/>
    </row>
    <row r="91" ht="32.1" customHeight="1" spans="1:13">
      <c r="A91" s="59" t="s">
        <v>443</v>
      </c>
      <c r="B91" s="60" t="s">
        <v>444</v>
      </c>
      <c r="C91" s="61"/>
      <c r="D91" s="62"/>
      <c r="E91" s="63"/>
      <c r="F91" s="64">
        <f>SUM(F92:F101)</f>
        <v>578250.64</v>
      </c>
      <c r="G91" s="64">
        <f>SUM(G92:G101)</f>
        <v>163450</v>
      </c>
      <c r="H91" s="64">
        <f>SUM(H92:H101)</f>
        <v>414801</v>
      </c>
      <c r="I91" s="62"/>
      <c r="J91" s="100"/>
      <c r="K91" s="62"/>
      <c r="L91" s="61"/>
      <c r="M91" s="61"/>
    </row>
    <row r="92" ht="67" customHeight="1" spans="1:13">
      <c r="A92" s="65" t="s">
        <v>445</v>
      </c>
      <c r="B92" s="49" t="s">
        <v>446</v>
      </c>
      <c r="C92" s="51" t="s">
        <v>22</v>
      </c>
      <c r="D92" s="49" t="s">
        <v>447</v>
      </c>
      <c r="E92" s="50" t="s">
        <v>448</v>
      </c>
      <c r="F92" s="50">
        <v>225247</v>
      </c>
      <c r="G92" s="50">
        <v>152200</v>
      </c>
      <c r="H92" s="51">
        <v>73047</v>
      </c>
      <c r="I92" s="49" t="s">
        <v>449</v>
      </c>
      <c r="J92" s="139" t="s">
        <v>450</v>
      </c>
      <c r="K92" s="67" t="s">
        <v>451</v>
      </c>
      <c r="L92" s="51" t="s">
        <v>442</v>
      </c>
      <c r="M92" s="96"/>
    </row>
    <row r="93" ht="59" customHeight="1" spans="1:13">
      <c r="A93" s="65" t="s">
        <v>452</v>
      </c>
      <c r="B93" s="49" t="s">
        <v>453</v>
      </c>
      <c r="C93" s="51" t="s">
        <v>22</v>
      </c>
      <c r="D93" s="49" t="s">
        <v>454</v>
      </c>
      <c r="E93" s="50" t="s">
        <v>125</v>
      </c>
      <c r="F93" s="50">
        <v>9470</v>
      </c>
      <c r="G93" s="50">
        <v>7050</v>
      </c>
      <c r="H93" s="51">
        <v>2420</v>
      </c>
      <c r="I93" s="49" t="s">
        <v>455</v>
      </c>
      <c r="J93" s="71" t="s">
        <v>456</v>
      </c>
      <c r="K93" s="80" t="s">
        <v>457</v>
      </c>
      <c r="L93" s="51" t="s">
        <v>458</v>
      </c>
      <c r="M93" s="96"/>
    </row>
    <row r="94" ht="66" customHeight="1" spans="1:13">
      <c r="A94" s="65" t="s">
        <v>459</v>
      </c>
      <c r="B94" s="49" t="s">
        <v>460</v>
      </c>
      <c r="C94" s="51" t="s">
        <v>22</v>
      </c>
      <c r="D94" s="49" t="s">
        <v>461</v>
      </c>
      <c r="E94" s="50" t="s">
        <v>76</v>
      </c>
      <c r="F94" s="50">
        <v>15395</v>
      </c>
      <c r="G94" s="50">
        <v>2500</v>
      </c>
      <c r="H94" s="51">
        <f>F94-G94</f>
        <v>12895</v>
      </c>
      <c r="I94" s="49" t="s">
        <v>462</v>
      </c>
      <c r="J94" s="71" t="s">
        <v>463</v>
      </c>
      <c r="K94" s="67" t="s">
        <v>464</v>
      </c>
      <c r="L94" s="51" t="s">
        <v>253</v>
      </c>
      <c r="M94" s="96"/>
    </row>
    <row r="95" ht="61" customHeight="1" spans="1:13">
      <c r="A95" s="65" t="s">
        <v>465</v>
      </c>
      <c r="B95" s="71" t="s">
        <v>466</v>
      </c>
      <c r="C95" s="51" t="s">
        <v>22</v>
      </c>
      <c r="D95" s="49" t="s">
        <v>467</v>
      </c>
      <c r="E95" s="50" t="s">
        <v>60</v>
      </c>
      <c r="F95" s="50">
        <v>3616</v>
      </c>
      <c r="G95" s="50">
        <v>500</v>
      </c>
      <c r="H95" s="51">
        <f>F95-G95</f>
        <v>3116</v>
      </c>
      <c r="I95" s="80" t="s">
        <v>462</v>
      </c>
      <c r="J95" s="71" t="s">
        <v>463</v>
      </c>
      <c r="K95" s="67" t="s">
        <v>468</v>
      </c>
      <c r="L95" s="51" t="s">
        <v>253</v>
      </c>
      <c r="M95" s="96"/>
    </row>
    <row r="96" ht="60" customHeight="1" spans="1:13">
      <c r="A96" s="65" t="s">
        <v>469</v>
      </c>
      <c r="B96" s="49" t="s">
        <v>470</v>
      </c>
      <c r="C96" s="51" t="s">
        <v>22</v>
      </c>
      <c r="D96" s="49" t="s">
        <v>471</v>
      </c>
      <c r="E96" s="50" t="s">
        <v>102</v>
      </c>
      <c r="F96" s="50">
        <v>1913</v>
      </c>
      <c r="G96" s="50">
        <v>1000</v>
      </c>
      <c r="H96" s="51">
        <v>913</v>
      </c>
      <c r="I96" s="80" t="s">
        <v>472</v>
      </c>
      <c r="J96" s="139" t="s">
        <v>463</v>
      </c>
      <c r="K96" s="67" t="s">
        <v>473</v>
      </c>
      <c r="L96" s="51" t="s">
        <v>442</v>
      </c>
      <c r="M96" s="96"/>
    </row>
    <row r="97" ht="59" customHeight="1" spans="1:13">
      <c r="A97" s="65" t="s">
        <v>474</v>
      </c>
      <c r="B97" s="71" t="s">
        <v>475</v>
      </c>
      <c r="C97" s="51" t="s">
        <v>37</v>
      </c>
      <c r="D97" s="49" t="s">
        <v>476</v>
      </c>
      <c r="E97" s="50" t="s">
        <v>68</v>
      </c>
      <c r="F97" s="50">
        <v>12954</v>
      </c>
      <c r="G97" s="50">
        <v>0</v>
      </c>
      <c r="H97" s="51">
        <v>12954</v>
      </c>
      <c r="I97" s="80" t="s">
        <v>477</v>
      </c>
      <c r="J97" s="134" t="s">
        <v>478</v>
      </c>
      <c r="K97" s="67" t="s">
        <v>479</v>
      </c>
      <c r="L97" s="51" t="s">
        <v>442</v>
      </c>
      <c r="M97" s="96"/>
    </row>
    <row r="98" ht="60" customHeight="1" spans="1:13">
      <c r="A98" s="65" t="s">
        <v>480</v>
      </c>
      <c r="B98" s="49" t="s">
        <v>481</v>
      </c>
      <c r="C98" s="51" t="s">
        <v>37</v>
      </c>
      <c r="D98" s="49" t="s">
        <v>482</v>
      </c>
      <c r="E98" s="50" t="s">
        <v>218</v>
      </c>
      <c r="F98" s="50">
        <v>97706.64</v>
      </c>
      <c r="G98" s="50">
        <v>200</v>
      </c>
      <c r="H98" s="51">
        <v>97507</v>
      </c>
      <c r="I98" s="80" t="s">
        <v>483</v>
      </c>
      <c r="J98" s="134" t="s">
        <v>484</v>
      </c>
      <c r="K98" s="67" t="s">
        <v>485</v>
      </c>
      <c r="L98" s="51" t="s">
        <v>442</v>
      </c>
      <c r="M98" s="96"/>
    </row>
    <row r="99" ht="64" customHeight="1" spans="1:13">
      <c r="A99" s="65" t="s">
        <v>486</v>
      </c>
      <c r="B99" s="49" t="s">
        <v>487</v>
      </c>
      <c r="C99" s="51" t="s">
        <v>37</v>
      </c>
      <c r="D99" s="49" t="s">
        <v>488</v>
      </c>
      <c r="E99" s="50" t="s">
        <v>489</v>
      </c>
      <c r="F99" s="50">
        <v>89486</v>
      </c>
      <c r="G99" s="50">
        <v>0</v>
      </c>
      <c r="H99" s="51">
        <v>89486</v>
      </c>
      <c r="I99" s="80" t="s">
        <v>490</v>
      </c>
      <c r="J99" s="134" t="s">
        <v>491</v>
      </c>
      <c r="K99" s="67" t="s">
        <v>492</v>
      </c>
      <c r="L99" s="51" t="s">
        <v>442</v>
      </c>
      <c r="M99" s="96"/>
    </row>
    <row r="100" ht="67" customHeight="1" spans="1:13">
      <c r="A100" s="65" t="s">
        <v>493</v>
      </c>
      <c r="B100" s="71" t="s">
        <v>494</v>
      </c>
      <c r="C100" s="51" t="s">
        <v>37</v>
      </c>
      <c r="D100" s="49" t="s">
        <v>495</v>
      </c>
      <c r="E100" s="50" t="s">
        <v>496</v>
      </c>
      <c r="F100" s="50">
        <v>20392</v>
      </c>
      <c r="G100" s="50">
        <v>0</v>
      </c>
      <c r="H100" s="51">
        <v>20392</v>
      </c>
      <c r="I100" s="80" t="s">
        <v>497</v>
      </c>
      <c r="J100" s="134" t="s">
        <v>498</v>
      </c>
      <c r="K100" s="67" t="s">
        <v>499</v>
      </c>
      <c r="L100" s="51" t="s">
        <v>442</v>
      </c>
      <c r="M100" s="96"/>
    </row>
    <row r="101" ht="111" customHeight="1" spans="1:14">
      <c r="A101" s="65" t="s">
        <v>500</v>
      </c>
      <c r="B101" s="49" t="s">
        <v>501</v>
      </c>
      <c r="C101" s="51" t="s">
        <v>37</v>
      </c>
      <c r="D101" s="49" t="s">
        <v>502</v>
      </c>
      <c r="E101" s="50" t="s">
        <v>489</v>
      </c>
      <c r="F101" s="50">
        <v>102071</v>
      </c>
      <c r="G101" s="74">
        <v>0</v>
      </c>
      <c r="H101" s="50">
        <v>102071</v>
      </c>
      <c r="I101" s="49" t="s">
        <v>503</v>
      </c>
      <c r="J101" s="71"/>
      <c r="K101" s="49"/>
      <c r="L101" s="51" t="s">
        <v>153</v>
      </c>
      <c r="M101" s="21"/>
      <c r="N101" s="125"/>
    </row>
    <row r="102" ht="32.1" customHeight="1" spans="1:13">
      <c r="A102" s="59" t="s">
        <v>504</v>
      </c>
      <c r="B102" s="60" t="s">
        <v>505</v>
      </c>
      <c r="C102" s="61"/>
      <c r="D102" s="62"/>
      <c r="E102" s="63"/>
      <c r="F102" s="64">
        <f>SUM(F103:F109)</f>
        <v>1137554</v>
      </c>
      <c r="G102" s="64">
        <f>SUM(G103:G109)</f>
        <v>96757</v>
      </c>
      <c r="H102" s="64">
        <f>SUM(H103:H109)</f>
        <v>500797</v>
      </c>
      <c r="I102" s="62"/>
      <c r="J102" s="100"/>
      <c r="K102" s="62"/>
      <c r="L102" s="61"/>
      <c r="M102" s="61"/>
    </row>
    <row r="103" ht="112" customHeight="1" spans="1:13">
      <c r="A103" s="65" t="s">
        <v>506</v>
      </c>
      <c r="B103" s="71" t="s">
        <v>507</v>
      </c>
      <c r="C103" s="51" t="s">
        <v>22</v>
      </c>
      <c r="D103" s="49" t="s">
        <v>508</v>
      </c>
      <c r="E103" s="50" t="s">
        <v>496</v>
      </c>
      <c r="F103" s="50">
        <v>600000</v>
      </c>
      <c r="G103" s="50">
        <v>100</v>
      </c>
      <c r="H103" s="51">
        <v>59900</v>
      </c>
      <c r="I103" s="49" t="s">
        <v>509</v>
      </c>
      <c r="J103" s="139" t="s">
        <v>510</v>
      </c>
      <c r="K103" s="67" t="s">
        <v>511</v>
      </c>
      <c r="L103" s="51" t="s">
        <v>442</v>
      </c>
      <c r="M103" s="96"/>
    </row>
    <row r="104" ht="65" customHeight="1" spans="1:13">
      <c r="A104" s="65" t="s">
        <v>512</v>
      </c>
      <c r="B104" s="71" t="s">
        <v>513</v>
      </c>
      <c r="C104" s="51" t="s">
        <v>22</v>
      </c>
      <c r="D104" s="49" t="s">
        <v>514</v>
      </c>
      <c r="E104" s="50" t="s">
        <v>515</v>
      </c>
      <c r="F104" s="50">
        <v>116508</v>
      </c>
      <c r="G104" s="50">
        <v>88404</v>
      </c>
      <c r="H104" s="51">
        <v>28104</v>
      </c>
      <c r="I104" s="49" t="s">
        <v>516</v>
      </c>
      <c r="J104" s="139" t="s">
        <v>517</v>
      </c>
      <c r="K104" s="67" t="s">
        <v>518</v>
      </c>
      <c r="L104" s="51" t="s">
        <v>442</v>
      </c>
      <c r="M104" s="96"/>
    </row>
    <row r="105" ht="65" customHeight="1" spans="1:13">
      <c r="A105" s="65" t="s">
        <v>519</v>
      </c>
      <c r="B105" s="49" t="s">
        <v>520</v>
      </c>
      <c r="C105" s="51" t="s">
        <v>22</v>
      </c>
      <c r="D105" s="49" t="s">
        <v>521</v>
      </c>
      <c r="E105" s="50" t="s">
        <v>125</v>
      </c>
      <c r="F105" s="50">
        <v>10950</v>
      </c>
      <c r="G105" s="50">
        <v>8253</v>
      </c>
      <c r="H105" s="51">
        <v>2697</v>
      </c>
      <c r="I105" s="49" t="s">
        <v>522</v>
      </c>
      <c r="J105" s="139" t="s">
        <v>523</v>
      </c>
      <c r="K105" s="67" t="s">
        <v>524</v>
      </c>
      <c r="L105" s="51" t="s">
        <v>442</v>
      </c>
      <c r="M105" s="96"/>
    </row>
    <row r="106" ht="85" customHeight="1" spans="1:13">
      <c r="A106" s="65" t="s">
        <v>525</v>
      </c>
      <c r="B106" s="71" t="s">
        <v>526</v>
      </c>
      <c r="C106" s="51" t="s">
        <v>37</v>
      </c>
      <c r="D106" s="49" t="s">
        <v>527</v>
      </c>
      <c r="E106" s="50" t="s">
        <v>218</v>
      </c>
      <c r="F106" s="50">
        <v>131445</v>
      </c>
      <c r="G106" s="50">
        <v>0</v>
      </c>
      <c r="H106" s="51">
        <v>131445</v>
      </c>
      <c r="I106" s="80" t="s">
        <v>528</v>
      </c>
      <c r="J106" s="134" t="s">
        <v>529</v>
      </c>
      <c r="K106" s="67" t="s">
        <v>530</v>
      </c>
      <c r="L106" s="51" t="s">
        <v>442</v>
      </c>
      <c r="M106" s="96"/>
    </row>
    <row r="107" ht="70" customHeight="1" spans="1:13">
      <c r="A107" s="65" t="s">
        <v>531</v>
      </c>
      <c r="B107" s="49" t="s">
        <v>532</v>
      </c>
      <c r="C107" s="51" t="s">
        <v>37</v>
      </c>
      <c r="D107" s="49" t="s">
        <v>533</v>
      </c>
      <c r="E107" s="50" t="s">
        <v>218</v>
      </c>
      <c r="F107" s="50">
        <v>173817</v>
      </c>
      <c r="G107" s="50">
        <v>0</v>
      </c>
      <c r="H107" s="51">
        <v>173817</v>
      </c>
      <c r="I107" s="80" t="s">
        <v>534</v>
      </c>
      <c r="J107" s="134" t="s">
        <v>535</v>
      </c>
      <c r="K107" s="67" t="s">
        <v>536</v>
      </c>
      <c r="L107" s="51" t="s">
        <v>442</v>
      </c>
      <c r="M107" s="96"/>
    </row>
    <row r="108" ht="70" customHeight="1" spans="1:13">
      <c r="A108" s="65" t="s">
        <v>537</v>
      </c>
      <c r="B108" s="49" t="s">
        <v>538</v>
      </c>
      <c r="C108" s="51" t="s">
        <v>37</v>
      </c>
      <c r="D108" s="49" t="s">
        <v>539</v>
      </c>
      <c r="E108" s="50" t="s">
        <v>157</v>
      </c>
      <c r="F108" s="50">
        <v>43819</v>
      </c>
      <c r="G108" s="50">
        <v>0</v>
      </c>
      <c r="H108" s="51">
        <v>43819</v>
      </c>
      <c r="I108" s="80" t="s">
        <v>540</v>
      </c>
      <c r="J108" s="134" t="s">
        <v>541</v>
      </c>
      <c r="K108" s="67" t="s">
        <v>499</v>
      </c>
      <c r="L108" s="51" t="s">
        <v>442</v>
      </c>
      <c r="M108" s="96"/>
    </row>
    <row r="109" ht="58" customHeight="1" spans="1:13">
      <c r="A109" s="65" t="s">
        <v>542</v>
      </c>
      <c r="B109" s="71" t="s">
        <v>543</v>
      </c>
      <c r="C109" s="51" t="s">
        <v>37</v>
      </c>
      <c r="D109" s="49" t="s">
        <v>544</v>
      </c>
      <c r="E109" s="50" t="s">
        <v>218</v>
      </c>
      <c r="F109" s="50">
        <v>61015</v>
      </c>
      <c r="G109" s="79">
        <v>0</v>
      </c>
      <c r="H109" s="50">
        <f>F109</f>
        <v>61015</v>
      </c>
      <c r="I109" s="80" t="s">
        <v>545</v>
      </c>
      <c r="J109" s="72" t="s">
        <v>546</v>
      </c>
      <c r="K109" s="49" t="s">
        <v>547</v>
      </c>
      <c r="L109" s="51" t="s">
        <v>177</v>
      </c>
      <c r="M109" s="96"/>
    </row>
    <row r="110" ht="34" customHeight="1" spans="1:13">
      <c r="A110" s="54" t="s">
        <v>44</v>
      </c>
      <c r="B110" s="55" t="s">
        <v>548</v>
      </c>
      <c r="C110" s="56"/>
      <c r="D110" s="57"/>
      <c r="E110" s="58"/>
      <c r="F110" s="48">
        <f>SUM(F111)</f>
        <v>230000</v>
      </c>
      <c r="G110" s="48">
        <f>SUM(G111)</f>
        <v>201</v>
      </c>
      <c r="H110" s="48">
        <f>SUM(H111)</f>
        <v>45600</v>
      </c>
      <c r="I110" s="97"/>
      <c r="J110" s="98"/>
      <c r="K110" s="97"/>
      <c r="L110" s="99"/>
      <c r="M110" s="99"/>
    </row>
    <row r="111" ht="150" customHeight="1" spans="1:13">
      <c r="A111" s="65" t="s">
        <v>549</v>
      </c>
      <c r="B111" s="71" t="s">
        <v>550</v>
      </c>
      <c r="C111" s="51" t="s">
        <v>216</v>
      </c>
      <c r="D111" s="49" t="s">
        <v>551</v>
      </c>
      <c r="E111" s="50" t="s">
        <v>552</v>
      </c>
      <c r="F111" s="50">
        <v>230000</v>
      </c>
      <c r="G111" s="50">
        <v>201</v>
      </c>
      <c r="H111" s="50">
        <v>45600</v>
      </c>
      <c r="I111" s="69" t="s">
        <v>553</v>
      </c>
      <c r="J111" s="110" t="s">
        <v>554</v>
      </c>
      <c r="K111" s="69" t="s">
        <v>555</v>
      </c>
      <c r="L111" s="51" t="s">
        <v>556</v>
      </c>
      <c r="M111" s="101"/>
    </row>
    <row r="112" ht="35" customHeight="1" spans="1:13">
      <c r="A112" s="54" t="s">
        <v>85</v>
      </c>
      <c r="B112" s="55" t="s">
        <v>557</v>
      </c>
      <c r="C112" s="93"/>
      <c r="D112" s="46"/>
      <c r="E112" s="47"/>
      <c r="F112" s="48">
        <f>SUM(F113:F123)</f>
        <v>1170301</v>
      </c>
      <c r="G112" s="48">
        <f>SUM(G113:G123)</f>
        <v>35616</v>
      </c>
      <c r="H112" s="48">
        <f>SUM(H113:H123)</f>
        <v>1134685</v>
      </c>
      <c r="I112" s="46"/>
      <c r="J112" s="93"/>
      <c r="K112" s="46"/>
      <c r="L112" s="45"/>
      <c r="M112" s="45"/>
    </row>
    <row r="113" ht="84" customHeight="1" spans="1:13">
      <c r="A113" s="65" t="s">
        <v>558</v>
      </c>
      <c r="B113" s="49" t="s">
        <v>559</v>
      </c>
      <c r="C113" s="51" t="s">
        <v>22</v>
      </c>
      <c r="D113" s="49" t="s">
        <v>560</v>
      </c>
      <c r="E113" s="50" t="s">
        <v>561</v>
      </c>
      <c r="F113" s="50">
        <v>279531</v>
      </c>
      <c r="G113" s="50">
        <v>5000</v>
      </c>
      <c r="H113" s="50">
        <v>274531</v>
      </c>
      <c r="I113" s="49" t="s">
        <v>562</v>
      </c>
      <c r="J113" s="107" t="s">
        <v>563</v>
      </c>
      <c r="K113" s="69" t="s">
        <v>564</v>
      </c>
      <c r="L113" s="51" t="s">
        <v>177</v>
      </c>
      <c r="M113" s="96"/>
    </row>
    <row r="114" ht="67" customHeight="1" spans="1:13">
      <c r="A114" s="65" t="s">
        <v>565</v>
      </c>
      <c r="B114" s="49" t="s">
        <v>566</v>
      </c>
      <c r="C114" s="51" t="s">
        <v>22</v>
      </c>
      <c r="D114" s="49" t="s">
        <v>567</v>
      </c>
      <c r="E114" s="50" t="s">
        <v>561</v>
      </c>
      <c r="F114" s="50">
        <v>167227</v>
      </c>
      <c r="G114" s="50">
        <v>5000</v>
      </c>
      <c r="H114" s="50">
        <v>162227</v>
      </c>
      <c r="I114" s="49" t="s">
        <v>568</v>
      </c>
      <c r="J114" s="107" t="s">
        <v>569</v>
      </c>
      <c r="K114" s="69" t="s">
        <v>570</v>
      </c>
      <c r="L114" s="51" t="s">
        <v>177</v>
      </c>
      <c r="M114" s="96"/>
    </row>
    <row r="115" ht="82" customHeight="1" spans="1:13">
      <c r="A115" s="65" t="s">
        <v>571</v>
      </c>
      <c r="B115" s="49" t="s">
        <v>572</v>
      </c>
      <c r="C115" s="51" t="s">
        <v>216</v>
      </c>
      <c r="D115" s="49" t="s">
        <v>573</v>
      </c>
      <c r="E115" s="50" t="s">
        <v>574</v>
      </c>
      <c r="F115" s="50">
        <v>125268</v>
      </c>
      <c r="G115" s="50">
        <v>126</v>
      </c>
      <c r="H115" s="50">
        <v>125142</v>
      </c>
      <c r="I115" s="49" t="s">
        <v>575</v>
      </c>
      <c r="J115" s="107" t="s">
        <v>576</v>
      </c>
      <c r="K115" s="69" t="s">
        <v>577</v>
      </c>
      <c r="L115" s="51" t="s">
        <v>177</v>
      </c>
      <c r="M115" s="96"/>
    </row>
    <row r="116" ht="67.5" spans="1:13">
      <c r="A116" s="65" t="s">
        <v>578</v>
      </c>
      <c r="B116" s="49" t="s">
        <v>579</v>
      </c>
      <c r="C116" s="51" t="s">
        <v>37</v>
      </c>
      <c r="D116" s="49" t="s">
        <v>580</v>
      </c>
      <c r="E116" s="50" t="s">
        <v>581</v>
      </c>
      <c r="F116" s="50">
        <v>500000</v>
      </c>
      <c r="G116" s="50">
        <v>100</v>
      </c>
      <c r="H116" s="50">
        <v>499900</v>
      </c>
      <c r="I116" s="80" t="s">
        <v>582</v>
      </c>
      <c r="J116" s="95" t="s">
        <v>583</v>
      </c>
      <c r="K116" s="69" t="s">
        <v>584</v>
      </c>
      <c r="L116" s="51" t="s">
        <v>177</v>
      </c>
      <c r="M116" s="96"/>
    </row>
    <row r="117" s="9" customFormat="1" ht="75" customHeight="1" spans="1:13">
      <c r="A117" s="65" t="s">
        <v>585</v>
      </c>
      <c r="B117" s="71" t="s">
        <v>586</v>
      </c>
      <c r="C117" s="71" t="s">
        <v>22</v>
      </c>
      <c r="D117" s="71" t="s">
        <v>587</v>
      </c>
      <c r="E117" s="95" t="s">
        <v>60</v>
      </c>
      <c r="F117" s="95">
        <v>2917</v>
      </c>
      <c r="G117" s="95">
        <v>350</v>
      </c>
      <c r="H117" s="71">
        <f t="shared" ref="H117:H123" si="0">F117-G117</f>
        <v>2567</v>
      </c>
      <c r="I117" s="71" t="s">
        <v>588</v>
      </c>
      <c r="J117" s="71" t="s">
        <v>463</v>
      </c>
      <c r="K117" s="139" t="s">
        <v>589</v>
      </c>
      <c r="L117" s="51" t="s">
        <v>253</v>
      </c>
      <c r="M117" s="140"/>
    </row>
    <row r="118" ht="72" customHeight="1" spans="1:13">
      <c r="A118" s="65" t="s">
        <v>590</v>
      </c>
      <c r="B118" s="49" t="s">
        <v>591</v>
      </c>
      <c r="C118" s="51" t="s">
        <v>22</v>
      </c>
      <c r="D118" s="49" t="s">
        <v>592</v>
      </c>
      <c r="E118" s="50" t="s">
        <v>60</v>
      </c>
      <c r="F118" s="50">
        <v>4629</v>
      </c>
      <c r="G118" s="50">
        <v>350</v>
      </c>
      <c r="H118" s="51">
        <f t="shared" si="0"/>
        <v>4279</v>
      </c>
      <c r="I118" s="49" t="s">
        <v>588</v>
      </c>
      <c r="J118" s="71" t="s">
        <v>463</v>
      </c>
      <c r="K118" s="67" t="s">
        <v>589</v>
      </c>
      <c r="L118" s="51" t="s">
        <v>253</v>
      </c>
      <c r="M118" s="96"/>
    </row>
    <row r="119" ht="71" customHeight="1" spans="1:13">
      <c r="A119" s="65" t="s">
        <v>593</v>
      </c>
      <c r="B119" s="49" t="s">
        <v>594</v>
      </c>
      <c r="C119" s="51" t="s">
        <v>22</v>
      </c>
      <c r="D119" s="49" t="s">
        <v>595</v>
      </c>
      <c r="E119" s="50" t="s">
        <v>60</v>
      </c>
      <c r="F119" s="50">
        <v>4139</v>
      </c>
      <c r="G119" s="50">
        <v>350</v>
      </c>
      <c r="H119" s="51">
        <f t="shared" si="0"/>
        <v>3789</v>
      </c>
      <c r="I119" s="49" t="s">
        <v>588</v>
      </c>
      <c r="J119" s="71" t="s">
        <v>463</v>
      </c>
      <c r="K119" s="67" t="s">
        <v>589</v>
      </c>
      <c r="L119" s="51" t="s">
        <v>253</v>
      </c>
      <c r="M119" s="96"/>
    </row>
    <row r="120" ht="72" customHeight="1" spans="1:13">
      <c r="A120" s="65" t="s">
        <v>596</v>
      </c>
      <c r="B120" s="49" t="s">
        <v>597</v>
      </c>
      <c r="C120" s="51" t="s">
        <v>22</v>
      </c>
      <c r="D120" s="49" t="s">
        <v>595</v>
      </c>
      <c r="E120" s="50" t="s">
        <v>60</v>
      </c>
      <c r="F120" s="50">
        <v>4193</v>
      </c>
      <c r="G120" s="50">
        <v>350</v>
      </c>
      <c r="H120" s="51">
        <f t="shared" si="0"/>
        <v>3843</v>
      </c>
      <c r="I120" s="49" t="s">
        <v>588</v>
      </c>
      <c r="J120" s="71" t="s">
        <v>463</v>
      </c>
      <c r="K120" s="67" t="s">
        <v>589</v>
      </c>
      <c r="L120" s="51" t="s">
        <v>253</v>
      </c>
      <c r="M120" s="96"/>
    </row>
    <row r="121" ht="70" customHeight="1" spans="1:13">
      <c r="A121" s="65" t="s">
        <v>598</v>
      </c>
      <c r="B121" s="71" t="s">
        <v>599</v>
      </c>
      <c r="C121" s="51" t="s">
        <v>22</v>
      </c>
      <c r="D121" s="49" t="s">
        <v>600</v>
      </c>
      <c r="E121" s="50" t="s">
        <v>375</v>
      </c>
      <c r="F121" s="50">
        <v>10309</v>
      </c>
      <c r="G121" s="50">
        <v>400</v>
      </c>
      <c r="H121" s="51">
        <f t="shared" si="0"/>
        <v>9909</v>
      </c>
      <c r="I121" s="49" t="s">
        <v>588</v>
      </c>
      <c r="J121" s="71" t="s">
        <v>463</v>
      </c>
      <c r="K121" s="67" t="s">
        <v>589</v>
      </c>
      <c r="L121" s="51" t="s">
        <v>253</v>
      </c>
      <c r="M121" s="96"/>
    </row>
    <row r="122" ht="46" customHeight="1" spans="1:13">
      <c r="A122" s="65" t="s">
        <v>601</v>
      </c>
      <c r="B122" s="71" t="s">
        <v>602</v>
      </c>
      <c r="C122" s="51" t="s">
        <v>22</v>
      </c>
      <c r="D122" s="49" t="s">
        <v>603</v>
      </c>
      <c r="E122" s="50" t="s">
        <v>39</v>
      </c>
      <c r="F122" s="50">
        <v>36930</v>
      </c>
      <c r="G122" s="133">
        <v>15350</v>
      </c>
      <c r="H122" s="50">
        <f t="shared" si="0"/>
        <v>21580</v>
      </c>
      <c r="I122" s="141" t="s">
        <v>604</v>
      </c>
      <c r="J122" s="95" t="s">
        <v>70</v>
      </c>
      <c r="K122" s="69" t="s">
        <v>605</v>
      </c>
      <c r="L122" s="51" t="s">
        <v>177</v>
      </c>
      <c r="M122" s="96"/>
    </row>
    <row r="123" ht="56" customHeight="1" spans="1:13">
      <c r="A123" s="65" t="s">
        <v>606</v>
      </c>
      <c r="B123" s="71" t="s">
        <v>607</v>
      </c>
      <c r="C123" s="51" t="s">
        <v>22</v>
      </c>
      <c r="D123" s="49" t="s">
        <v>608</v>
      </c>
      <c r="E123" s="50" t="s">
        <v>39</v>
      </c>
      <c r="F123" s="50">
        <v>35158</v>
      </c>
      <c r="G123" s="133">
        <v>8240</v>
      </c>
      <c r="H123" s="50">
        <f t="shared" si="0"/>
        <v>26918</v>
      </c>
      <c r="I123" s="49" t="s">
        <v>609</v>
      </c>
      <c r="J123" s="95" t="s">
        <v>70</v>
      </c>
      <c r="K123" s="69" t="s">
        <v>610</v>
      </c>
      <c r="L123" s="51" t="s">
        <v>177</v>
      </c>
      <c r="M123" s="96"/>
    </row>
    <row r="124" ht="32.1" customHeight="1" spans="1:13">
      <c r="A124" s="131" t="s">
        <v>611</v>
      </c>
      <c r="B124" s="132" t="s">
        <v>612</v>
      </c>
      <c r="C124" s="92"/>
      <c r="D124" s="40"/>
      <c r="E124" s="41"/>
      <c r="F124" s="42">
        <f>SUM(F125,F148,F155)</f>
        <v>9754031</v>
      </c>
      <c r="G124" s="42">
        <f>SUM(G125,G148,G155)</f>
        <v>269122</v>
      </c>
      <c r="H124" s="42">
        <f>SUM(H125,H148,H155)</f>
        <v>2812644</v>
      </c>
      <c r="I124" s="40"/>
      <c r="J124" s="92"/>
      <c r="K124" s="40"/>
      <c r="L124" s="39"/>
      <c r="M124" s="39"/>
    </row>
    <row r="125" ht="32.1" customHeight="1" spans="1:13">
      <c r="A125" s="54" t="s">
        <v>19</v>
      </c>
      <c r="B125" s="55" t="s">
        <v>613</v>
      </c>
      <c r="C125" s="45"/>
      <c r="D125" s="46"/>
      <c r="E125" s="47"/>
      <c r="F125" s="48">
        <f>SUM(F126,F130,F132,F137,F141)</f>
        <v>9351390</v>
      </c>
      <c r="G125" s="48">
        <f>SUM(G126,G130,G132,G137,G141)</f>
        <v>165980</v>
      </c>
      <c r="H125" s="48">
        <f>SUM(H126,H130,H132,H137,H141)</f>
        <v>2513145</v>
      </c>
      <c r="I125" s="142"/>
      <c r="J125" s="143"/>
      <c r="K125" s="142"/>
      <c r="L125" s="45"/>
      <c r="M125" s="45"/>
    </row>
    <row r="126" ht="32.1" customHeight="1" spans="1:13">
      <c r="A126" s="59" t="s">
        <v>180</v>
      </c>
      <c r="B126" s="60" t="s">
        <v>614</v>
      </c>
      <c r="C126" s="61"/>
      <c r="D126" s="62"/>
      <c r="E126" s="63"/>
      <c r="F126" s="64">
        <f>SUM(F127:F129)</f>
        <v>6819465</v>
      </c>
      <c r="G126" s="64">
        <f>SUM(G127:G129)</f>
        <v>33180</v>
      </c>
      <c r="H126" s="64">
        <f>SUM(H127:H129)</f>
        <v>114020</v>
      </c>
      <c r="I126" s="62"/>
      <c r="J126" s="100"/>
      <c r="K126" s="62"/>
      <c r="L126" s="61"/>
      <c r="M126" s="61"/>
    </row>
    <row r="127" ht="116" customHeight="1" spans="1:13">
      <c r="A127" s="65" t="s">
        <v>615</v>
      </c>
      <c r="B127" s="71" t="s">
        <v>616</v>
      </c>
      <c r="C127" s="51" t="s">
        <v>216</v>
      </c>
      <c r="D127" s="49" t="s">
        <v>617</v>
      </c>
      <c r="E127" s="50" t="s">
        <v>618</v>
      </c>
      <c r="F127" s="50">
        <v>6660000</v>
      </c>
      <c r="G127" s="50">
        <v>0</v>
      </c>
      <c r="H127" s="50">
        <v>15000</v>
      </c>
      <c r="I127" s="49" t="s">
        <v>619</v>
      </c>
      <c r="J127" s="134" t="s">
        <v>620</v>
      </c>
      <c r="K127" s="49" t="s">
        <v>621</v>
      </c>
      <c r="L127" s="51" t="s">
        <v>622</v>
      </c>
      <c r="M127" s="96"/>
    </row>
    <row r="128" ht="86" customHeight="1" spans="1:13">
      <c r="A128" s="65" t="s">
        <v>623</v>
      </c>
      <c r="B128" s="71" t="s">
        <v>624</v>
      </c>
      <c r="C128" s="51" t="s">
        <v>216</v>
      </c>
      <c r="D128" s="49" t="s">
        <v>625</v>
      </c>
      <c r="E128" s="50" t="s">
        <v>626</v>
      </c>
      <c r="F128" s="50">
        <v>77765</v>
      </c>
      <c r="G128" s="50">
        <v>500</v>
      </c>
      <c r="H128" s="50">
        <v>50000</v>
      </c>
      <c r="I128" s="49" t="s">
        <v>627</v>
      </c>
      <c r="J128" s="72" t="s">
        <v>628</v>
      </c>
      <c r="K128" s="49" t="s">
        <v>152</v>
      </c>
      <c r="L128" s="51" t="s">
        <v>177</v>
      </c>
      <c r="M128" s="96"/>
    </row>
    <row r="129" ht="77" customHeight="1" spans="1:13">
      <c r="A129" s="65" t="s">
        <v>629</v>
      </c>
      <c r="B129" s="71" t="s">
        <v>630</v>
      </c>
      <c r="C129" s="51" t="s">
        <v>22</v>
      </c>
      <c r="D129" s="49" t="s">
        <v>631</v>
      </c>
      <c r="E129" s="50" t="s">
        <v>60</v>
      </c>
      <c r="F129" s="50">
        <v>81700</v>
      </c>
      <c r="G129" s="50">
        <v>32680</v>
      </c>
      <c r="H129" s="50">
        <v>49020</v>
      </c>
      <c r="I129" s="49" t="s">
        <v>632</v>
      </c>
      <c r="J129" s="71" t="s">
        <v>633</v>
      </c>
      <c r="K129" s="49" t="s">
        <v>634</v>
      </c>
      <c r="L129" s="51" t="s">
        <v>622</v>
      </c>
      <c r="M129" s="96"/>
    </row>
    <row r="130" ht="30" customHeight="1" spans="1:13">
      <c r="A130" s="59" t="s">
        <v>64</v>
      </c>
      <c r="B130" s="60" t="s">
        <v>635</v>
      </c>
      <c r="C130" s="61"/>
      <c r="D130" s="62"/>
      <c r="E130" s="63"/>
      <c r="F130" s="64">
        <f>SUM(F131)</f>
        <v>20000</v>
      </c>
      <c r="G130" s="64">
        <f>SUM(G131)</f>
        <v>0</v>
      </c>
      <c r="H130" s="64">
        <f>SUM(H131)</f>
        <v>20000</v>
      </c>
      <c r="I130" s="62"/>
      <c r="J130" s="100"/>
      <c r="K130" s="62"/>
      <c r="L130" s="61"/>
      <c r="M130" s="61"/>
    </row>
    <row r="131" ht="67" customHeight="1" spans="1:13">
      <c r="A131" s="66" t="s">
        <v>636</v>
      </c>
      <c r="B131" s="144" t="s">
        <v>637</v>
      </c>
      <c r="C131" s="124" t="s">
        <v>37</v>
      </c>
      <c r="D131" s="69" t="s">
        <v>638</v>
      </c>
      <c r="E131" s="50" t="s">
        <v>68</v>
      </c>
      <c r="F131" s="50">
        <v>20000</v>
      </c>
      <c r="G131" s="50">
        <v>0</v>
      </c>
      <c r="H131" s="50">
        <v>20000</v>
      </c>
      <c r="I131" s="49" t="s">
        <v>632</v>
      </c>
      <c r="J131" s="72" t="s">
        <v>639</v>
      </c>
      <c r="K131" s="49" t="s">
        <v>640</v>
      </c>
      <c r="L131" s="51" t="s">
        <v>622</v>
      </c>
      <c r="M131" s="96"/>
    </row>
    <row r="132" ht="32.1" customHeight="1" spans="1:13">
      <c r="A132" s="59" t="s">
        <v>236</v>
      </c>
      <c r="B132" s="60" t="s">
        <v>641</v>
      </c>
      <c r="C132" s="61"/>
      <c r="D132" s="62"/>
      <c r="E132" s="63"/>
      <c r="F132" s="64">
        <f>SUM(F133:F136)</f>
        <v>143495</v>
      </c>
      <c r="G132" s="64">
        <f>SUM(G133:G136)</f>
        <v>60300</v>
      </c>
      <c r="H132" s="64">
        <f>SUM(H133:H136)</f>
        <v>83195</v>
      </c>
      <c r="I132" s="62"/>
      <c r="J132" s="100"/>
      <c r="K132" s="62"/>
      <c r="L132" s="61"/>
      <c r="M132" s="61"/>
    </row>
    <row r="133" ht="68" customHeight="1" spans="1:13">
      <c r="A133" s="66" t="s">
        <v>642</v>
      </c>
      <c r="B133" s="49" t="s">
        <v>643</v>
      </c>
      <c r="C133" s="51" t="s">
        <v>22</v>
      </c>
      <c r="D133" s="49" t="s">
        <v>644</v>
      </c>
      <c r="E133" s="50" t="s">
        <v>60</v>
      </c>
      <c r="F133" s="50">
        <v>99156</v>
      </c>
      <c r="G133" s="50">
        <v>43000</v>
      </c>
      <c r="H133" s="50">
        <v>56156</v>
      </c>
      <c r="I133" s="49" t="s">
        <v>645</v>
      </c>
      <c r="J133" s="72" t="s">
        <v>646</v>
      </c>
      <c r="K133" s="49" t="s">
        <v>647</v>
      </c>
      <c r="L133" s="51" t="s">
        <v>119</v>
      </c>
      <c r="M133" s="96"/>
    </row>
    <row r="134" ht="104" customHeight="1" spans="1:13">
      <c r="A134" s="66" t="s">
        <v>648</v>
      </c>
      <c r="B134" s="49" t="s">
        <v>649</v>
      </c>
      <c r="C134" s="51" t="s">
        <v>22</v>
      </c>
      <c r="D134" s="49" t="s">
        <v>650</v>
      </c>
      <c r="E134" s="50" t="s">
        <v>102</v>
      </c>
      <c r="F134" s="50">
        <v>4280</v>
      </c>
      <c r="G134" s="50">
        <v>3000</v>
      </c>
      <c r="H134" s="50">
        <v>1280</v>
      </c>
      <c r="I134" s="49" t="s">
        <v>651</v>
      </c>
      <c r="J134" s="95" t="s">
        <v>70</v>
      </c>
      <c r="K134" s="49" t="s">
        <v>652</v>
      </c>
      <c r="L134" s="51" t="s">
        <v>28</v>
      </c>
      <c r="M134" s="96"/>
    </row>
    <row r="135" ht="51" customHeight="1" spans="1:13">
      <c r="A135" s="66" t="s">
        <v>653</v>
      </c>
      <c r="B135" s="49" t="s">
        <v>654</v>
      </c>
      <c r="C135" s="51" t="s">
        <v>22</v>
      </c>
      <c r="D135" s="49" t="s">
        <v>655</v>
      </c>
      <c r="E135" s="50" t="s">
        <v>102</v>
      </c>
      <c r="F135" s="50">
        <v>2684</v>
      </c>
      <c r="G135" s="50">
        <v>1800</v>
      </c>
      <c r="H135" s="50">
        <v>884</v>
      </c>
      <c r="I135" s="49" t="s">
        <v>651</v>
      </c>
      <c r="J135" s="95" t="s">
        <v>70</v>
      </c>
      <c r="K135" s="49" t="s">
        <v>656</v>
      </c>
      <c r="L135" s="51" t="s">
        <v>28</v>
      </c>
      <c r="M135" s="96"/>
    </row>
    <row r="136" ht="63" customHeight="1" spans="1:13">
      <c r="A136" s="66" t="s">
        <v>657</v>
      </c>
      <c r="B136" s="71" t="s">
        <v>658</v>
      </c>
      <c r="C136" s="51" t="s">
        <v>22</v>
      </c>
      <c r="D136" s="49" t="s">
        <v>659</v>
      </c>
      <c r="E136" s="50" t="s">
        <v>60</v>
      </c>
      <c r="F136" s="50">
        <v>37375</v>
      </c>
      <c r="G136" s="50">
        <v>12500</v>
      </c>
      <c r="H136" s="50">
        <v>24875</v>
      </c>
      <c r="I136" s="49" t="s">
        <v>660</v>
      </c>
      <c r="J136" s="95" t="s">
        <v>70</v>
      </c>
      <c r="K136" s="49" t="s">
        <v>661</v>
      </c>
      <c r="L136" s="51" t="s">
        <v>28</v>
      </c>
      <c r="M136" s="96"/>
    </row>
    <row r="137" ht="33" customHeight="1" spans="1:13">
      <c r="A137" s="59" t="s">
        <v>662</v>
      </c>
      <c r="B137" s="60" t="s">
        <v>663</v>
      </c>
      <c r="C137" s="61"/>
      <c r="D137" s="62"/>
      <c r="E137" s="63"/>
      <c r="F137" s="76">
        <f>SUM(F138:F140)</f>
        <v>1863000</v>
      </c>
      <c r="G137" s="76">
        <f>SUM(G138:G140)</f>
        <v>500</v>
      </c>
      <c r="H137" s="76">
        <f>SUM(H138:H140)</f>
        <v>1862500</v>
      </c>
      <c r="I137" s="62"/>
      <c r="J137" s="100"/>
      <c r="K137" s="62"/>
      <c r="L137" s="61"/>
      <c r="M137" s="61"/>
    </row>
    <row r="138" ht="172" customHeight="1" spans="1:13">
      <c r="A138" s="66" t="s">
        <v>664</v>
      </c>
      <c r="B138" s="71" t="s">
        <v>665</v>
      </c>
      <c r="C138" s="51" t="s">
        <v>37</v>
      </c>
      <c r="D138" s="49" t="s">
        <v>666</v>
      </c>
      <c r="E138" s="50" t="s">
        <v>39</v>
      </c>
      <c r="F138" s="50">
        <v>1000000</v>
      </c>
      <c r="G138" s="50">
        <v>500</v>
      </c>
      <c r="H138" s="50">
        <v>999500</v>
      </c>
      <c r="I138" s="49" t="s">
        <v>667</v>
      </c>
      <c r="J138" s="71" t="s">
        <v>668</v>
      </c>
      <c r="K138" s="80" t="s">
        <v>669</v>
      </c>
      <c r="L138" s="51" t="s">
        <v>177</v>
      </c>
      <c r="M138" s="96"/>
    </row>
    <row r="139" ht="88" customHeight="1" spans="1:13">
      <c r="A139" s="66" t="s">
        <v>670</v>
      </c>
      <c r="B139" s="71" t="s">
        <v>671</v>
      </c>
      <c r="C139" s="51" t="s">
        <v>216</v>
      </c>
      <c r="D139" s="80" t="s">
        <v>672</v>
      </c>
      <c r="E139" s="50" t="s">
        <v>218</v>
      </c>
      <c r="F139" s="50">
        <v>813000</v>
      </c>
      <c r="G139" s="50">
        <v>0</v>
      </c>
      <c r="H139" s="50">
        <v>813000</v>
      </c>
      <c r="I139" s="80" t="s">
        <v>673</v>
      </c>
      <c r="J139" s="72" t="s">
        <v>674</v>
      </c>
      <c r="K139" s="80" t="s">
        <v>675</v>
      </c>
      <c r="L139" s="51" t="s">
        <v>177</v>
      </c>
      <c r="M139" s="96"/>
    </row>
    <row r="140" ht="97" customHeight="1" spans="1:13">
      <c r="A140" s="66" t="s">
        <v>676</v>
      </c>
      <c r="B140" s="145" t="s">
        <v>677</v>
      </c>
      <c r="C140" s="51" t="s">
        <v>216</v>
      </c>
      <c r="D140" s="67" t="s">
        <v>678</v>
      </c>
      <c r="E140" s="74" t="s">
        <v>679</v>
      </c>
      <c r="F140" s="146">
        <v>50000</v>
      </c>
      <c r="G140" s="74">
        <v>0</v>
      </c>
      <c r="H140" s="146">
        <v>50000</v>
      </c>
      <c r="I140" s="80" t="s">
        <v>680</v>
      </c>
      <c r="J140" s="72" t="s">
        <v>681</v>
      </c>
      <c r="K140" s="80" t="s">
        <v>682</v>
      </c>
      <c r="L140" s="159" t="s">
        <v>683</v>
      </c>
      <c r="M140" s="96"/>
    </row>
    <row r="141" ht="32.1" customHeight="1" spans="1:13">
      <c r="A141" s="59" t="s">
        <v>684</v>
      </c>
      <c r="B141" s="60" t="s">
        <v>685</v>
      </c>
      <c r="C141" s="61"/>
      <c r="D141" s="62"/>
      <c r="E141" s="63"/>
      <c r="F141" s="64">
        <f>SUM(F142:F147)</f>
        <v>505430</v>
      </c>
      <c r="G141" s="64">
        <f>SUM(G142:G147)</f>
        <v>72000</v>
      </c>
      <c r="H141" s="64">
        <f>SUM(H142:H147)</f>
        <v>433430</v>
      </c>
      <c r="I141" s="62"/>
      <c r="J141" s="100"/>
      <c r="K141" s="62"/>
      <c r="L141" s="61"/>
      <c r="M141" s="61"/>
    </row>
    <row r="142" ht="73" customHeight="1" spans="1:13">
      <c r="A142" s="66" t="s">
        <v>686</v>
      </c>
      <c r="B142" s="49" t="s">
        <v>687</v>
      </c>
      <c r="C142" s="51" t="s">
        <v>22</v>
      </c>
      <c r="D142" s="80" t="s">
        <v>688</v>
      </c>
      <c r="E142" s="50" t="s">
        <v>375</v>
      </c>
      <c r="F142" s="51">
        <v>225000</v>
      </c>
      <c r="G142" s="51">
        <v>51000</v>
      </c>
      <c r="H142" s="51">
        <v>174000</v>
      </c>
      <c r="I142" s="49" t="s">
        <v>689</v>
      </c>
      <c r="J142" s="134" t="s">
        <v>690</v>
      </c>
      <c r="K142" s="152" t="s">
        <v>691</v>
      </c>
      <c r="L142" s="51" t="s">
        <v>692</v>
      </c>
      <c r="M142" s="124"/>
    </row>
    <row r="143" ht="75" customHeight="1" spans="1:13">
      <c r="A143" s="66" t="s">
        <v>693</v>
      </c>
      <c r="B143" s="71" t="s">
        <v>694</v>
      </c>
      <c r="C143" s="51" t="s">
        <v>37</v>
      </c>
      <c r="D143" s="80" t="s">
        <v>695</v>
      </c>
      <c r="E143" s="50" t="s">
        <v>68</v>
      </c>
      <c r="F143" s="51">
        <v>66000</v>
      </c>
      <c r="G143" s="51">
        <v>10000</v>
      </c>
      <c r="H143" s="51">
        <v>56000</v>
      </c>
      <c r="I143" s="49" t="s">
        <v>696</v>
      </c>
      <c r="J143" s="139" t="s">
        <v>697</v>
      </c>
      <c r="K143" s="67" t="s">
        <v>698</v>
      </c>
      <c r="L143" s="51" t="s">
        <v>146</v>
      </c>
      <c r="M143" s="96"/>
    </row>
    <row r="144" ht="75" customHeight="1" spans="1:13">
      <c r="A144" s="66" t="s">
        <v>699</v>
      </c>
      <c r="B144" s="49" t="s">
        <v>700</v>
      </c>
      <c r="C144" s="51" t="s">
        <v>37</v>
      </c>
      <c r="D144" s="80" t="s">
        <v>701</v>
      </c>
      <c r="E144" s="50" t="s">
        <v>68</v>
      </c>
      <c r="F144" s="51">
        <v>138000</v>
      </c>
      <c r="G144" s="51">
        <v>3500</v>
      </c>
      <c r="H144" s="51">
        <f t="shared" ref="H144:H147" si="1">F144-G144</f>
        <v>134500</v>
      </c>
      <c r="I144" s="49" t="s">
        <v>702</v>
      </c>
      <c r="J144" s="139" t="s">
        <v>703</v>
      </c>
      <c r="K144" s="67" t="s">
        <v>704</v>
      </c>
      <c r="L144" s="51" t="s">
        <v>295</v>
      </c>
      <c r="M144" s="96"/>
    </row>
    <row r="145" ht="74" customHeight="1" spans="1:13">
      <c r="A145" s="66" t="s">
        <v>705</v>
      </c>
      <c r="B145" s="49" t="s">
        <v>706</v>
      </c>
      <c r="C145" s="51" t="s">
        <v>37</v>
      </c>
      <c r="D145" s="80" t="s">
        <v>707</v>
      </c>
      <c r="E145" s="50" t="s">
        <v>708</v>
      </c>
      <c r="F145" s="51">
        <v>35000</v>
      </c>
      <c r="G145" s="51">
        <v>2500</v>
      </c>
      <c r="H145" s="51">
        <f t="shared" si="1"/>
        <v>32500</v>
      </c>
      <c r="I145" s="49" t="s">
        <v>709</v>
      </c>
      <c r="J145" s="71" t="s">
        <v>710</v>
      </c>
      <c r="K145" s="67" t="s">
        <v>711</v>
      </c>
      <c r="L145" s="51" t="s">
        <v>295</v>
      </c>
      <c r="M145" s="96"/>
    </row>
    <row r="146" ht="65" customHeight="1" spans="1:13">
      <c r="A146" s="66" t="s">
        <v>712</v>
      </c>
      <c r="B146" s="49" t="s">
        <v>713</v>
      </c>
      <c r="C146" s="51" t="s">
        <v>37</v>
      </c>
      <c r="D146" s="80" t="s">
        <v>707</v>
      </c>
      <c r="E146" s="50" t="s">
        <v>708</v>
      </c>
      <c r="F146" s="51">
        <v>21000</v>
      </c>
      <c r="G146" s="51">
        <v>2500</v>
      </c>
      <c r="H146" s="51">
        <f t="shared" si="1"/>
        <v>18500</v>
      </c>
      <c r="I146" s="49" t="s">
        <v>709</v>
      </c>
      <c r="J146" s="71" t="s">
        <v>710</v>
      </c>
      <c r="K146" s="67" t="s">
        <v>714</v>
      </c>
      <c r="L146" s="51" t="s">
        <v>295</v>
      </c>
      <c r="M146" s="96"/>
    </row>
    <row r="147" ht="72" customHeight="1" spans="1:13">
      <c r="A147" s="66" t="s">
        <v>715</v>
      </c>
      <c r="B147" s="49" t="s">
        <v>716</v>
      </c>
      <c r="C147" s="51" t="s">
        <v>37</v>
      </c>
      <c r="D147" s="49" t="s">
        <v>717</v>
      </c>
      <c r="E147" s="50" t="s">
        <v>708</v>
      </c>
      <c r="F147" s="51">
        <v>20430</v>
      </c>
      <c r="G147" s="51">
        <v>2500</v>
      </c>
      <c r="H147" s="51">
        <f t="shared" si="1"/>
        <v>17930</v>
      </c>
      <c r="I147" s="49" t="s">
        <v>709</v>
      </c>
      <c r="J147" s="71" t="s">
        <v>718</v>
      </c>
      <c r="K147" s="67" t="s">
        <v>711</v>
      </c>
      <c r="L147" s="51" t="s">
        <v>295</v>
      </c>
      <c r="M147" s="96"/>
    </row>
    <row r="148" ht="32.1" customHeight="1" spans="1:13">
      <c r="A148" s="54" t="s">
        <v>44</v>
      </c>
      <c r="B148" s="55" t="s">
        <v>719</v>
      </c>
      <c r="C148" s="93"/>
      <c r="D148" s="46"/>
      <c r="E148" s="47"/>
      <c r="F148" s="48">
        <f>SUM(F149,F151)</f>
        <v>257086</v>
      </c>
      <c r="G148" s="48">
        <f>SUM(G149,G151)</f>
        <v>26900</v>
      </c>
      <c r="H148" s="48">
        <f>SUM(H149,H151)</f>
        <v>230186</v>
      </c>
      <c r="I148" s="46"/>
      <c r="J148" s="93"/>
      <c r="K148" s="46"/>
      <c r="L148" s="45"/>
      <c r="M148" s="45"/>
    </row>
    <row r="149" ht="32.1" customHeight="1" spans="1:13">
      <c r="A149" s="59" t="s">
        <v>87</v>
      </c>
      <c r="B149" s="60" t="s">
        <v>720</v>
      </c>
      <c r="C149" s="61"/>
      <c r="D149" s="62"/>
      <c r="E149" s="63"/>
      <c r="F149" s="64">
        <f>SUM(F150)</f>
        <v>6906</v>
      </c>
      <c r="G149" s="64">
        <f>SUM(G150)</f>
        <v>3000</v>
      </c>
      <c r="H149" s="64">
        <f>SUM(H150)</f>
        <v>3906</v>
      </c>
      <c r="I149" s="62"/>
      <c r="J149" s="100"/>
      <c r="K149" s="62"/>
      <c r="L149" s="61"/>
      <c r="M149" s="61"/>
    </row>
    <row r="150" ht="61" customHeight="1" spans="1:13">
      <c r="A150" s="65" t="s">
        <v>721</v>
      </c>
      <c r="B150" s="139" t="s">
        <v>722</v>
      </c>
      <c r="C150" s="124" t="s">
        <v>22</v>
      </c>
      <c r="D150" s="109" t="s">
        <v>723</v>
      </c>
      <c r="E150" s="129" t="s">
        <v>102</v>
      </c>
      <c r="F150" s="129">
        <v>6906</v>
      </c>
      <c r="G150" s="129">
        <v>3000</v>
      </c>
      <c r="H150" s="129">
        <v>3906</v>
      </c>
      <c r="I150" s="109" t="s">
        <v>724</v>
      </c>
      <c r="J150" s="110" t="s">
        <v>463</v>
      </c>
      <c r="K150" s="109" t="s">
        <v>725</v>
      </c>
      <c r="L150" s="51" t="s">
        <v>726</v>
      </c>
      <c r="M150" s="96"/>
    </row>
    <row r="151" ht="33" customHeight="1" spans="1:13">
      <c r="A151" s="59" t="s">
        <v>64</v>
      </c>
      <c r="B151" s="60" t="s">
        <v>727</v>
      </c>
      <c r="C151" s="61"/>
      <c r="D151" s="62"/>
      <c r="E151" s="63"/>
      <c r="F151" s="64">
        <f>SUM(F152:F154)</f>
        <v>250180</v>
      </c>
      <c r="G151" s="64">
        <f>SUM(G152:G154)</f>
        <v>23900</v>
      </c>
      <c r="H151" s="64">
        <f>SUM(H152:H154)</f>
        <v>226280</v>
      </c>
      <c r="I151" s="62"/>
      <c r="J151" s="100"/>
      <c r="K151" s="62"/>
      <c r="L151" s="61"/>
      <c r="M151" s="61"/>
    </row>
    <row r="152" ht="54" customHeight="1" spans="1:13">
      <c r="A152" s="65" t="s">
        <v>728</v>
      </c>
      <c r="B152" s="71" t="s">
        <v>729</v>
      </c>
      <c r="C152" s="51" t="s">
        <v>22</v>
      </c>
      <c r="D152" s="49" t="s">
        <v>730</v>
      </c>
      <c r="E152" s="50" t="s">
        <v>102</v>
      </c>
      <c r="F152" s="51">
        <v>45204</v>
      </c>
      <c r="G152" s="51">
        <v>21200</v>
      </c>
      <c r="H152" s="51">
        <v>24004</v>
      </c>
      <c r="I152" s="49" t="s">
        <v>731</v>
      </c>
      <c r="J152" s="139" t="s">
        <v>732</v>
      </c>
      <c r="K152" s="67" t="s">
        <v>733</v>
      </c>
      <c r="L152" s="51" t="s">
        <v>726</v>
      </c>
      <c r="M152" s="124"/>
    </row>
    <row r="153" ht="110" customHeight="1" spans="1:13">
      <c r="A153" s="65" t="s">
        <v>734</v>
      </c>
      <c r="B153" s="49" t="s">
        <v>735</v>
      </c>
      <c r="C153" s="51" t="s">
        <v>22</v>
      </c>
      <c r="D153" s="49" t="s">
        <v>736</v>
      </c>
      <c r="E153" s="50" t="s">
        <v>331</v>
      </c>
      <c r="F153" s="51">
        <v>62376</v>
      </c>
      <c r="G153" s="51">
        <v>2700</v>
      </c>
      <c r="H153" s="51">
        <v>59676</v>
      </c>
      <c r="I153" s="49" t="s">
        <v>731</v>
      </c>
      <c r="J153" s="139" t="s">
        <v>737</v>
      </c>
      <c r="K153" s="67" t="s">
        <v>738</v>
      </c>
      <c r="L153" s="51" t="s">
        <v>726</v>
      </c>
      <c r="M153" s="50"/>
    </row>
    <row r="154" ht="188" customHeight="1" spans="1:14">
      <c r="A154" s="65" t="s">
        <v>739</v>
      </c>
      <c r="B154" s="49" t="s">
        <v>740</v>
      </c>
      <c r="C154" s="51" t="s">
        <v>37</v>
      </c>
      <c r="D154" s="49" t="s">
        <v>741</v>
      </c>
      <c r="E154" s="50" t="s">
        <v>489</v>
      </c>
      <c r="F154" s="51">
        <v>142600</v>
      </c>
      <c r="G154" s="51">
        <v>0</v>
      </c>
      <c r="H154" s="51">
        <v>142600</v>
      </c>
      <c r="I154" s="49" t="s">
        <v>742</v>
      </c>
      <c r="J154" s="139" t="s">
        <v>743</v>
      </c>
      <c r="K154" s="67" t="s">
        <v>744</v>
      </c>
      <c r="L154" s="51" t="s">
        <v>726</v>
      </c>
      <c r="M154" s="50"/>
      <c r="N154" s="160"/>
    </row>
    <row r="155" ht="32.1" customHeight="1" spans="1:13">
      <c r="A155" s="54" t="s">
        <v>85</v>
      </c>
      <c r="B155" s="55" t="s">
        <v>745</v>
      </c>
      <c r="C155" s="56"/>
      <c r="D155" s="57"/>
      <c r="E155" s="58"/>
      <c r="F155" s="48">
        <f>SUM(F156,F159,F161)</f>
        <v>145555</v>
      </c>
      <c r="G155" s="48">
        <f>SUM(G156,G159,G161)</f>
        <v>76242</v>
      </c>
      <c r="H155" s="48">
        <f>SUM(H156,H159,H161)</f>
        <v>69313</v>
      </c>
      <c r="I155" s="97"/>
      <c r="J155" s="98"/>
      <c r="K155" s="97"/>
      <c r="L155" s="99"/>
      <c r="M155" s="99"/>
    </row>
    <row r="156" ht="32.1" customHeight="1" spans="1:13">
      <c r="A156" s="59" t="s">
        <v>87</v>
      </c>
      <c r="B156" s="60" t="s">
        <v>746</v>
      </c>
      <c r="C156" s="61"/>
      <c r="D156" s="62"/>
      <c r="E156" s="63"/>
      <c r="F156" s="64">
        <f>SUM(F157:F158)</f>
        <v>91255</v>
      </c>
      <c r="G156" s="64">
        <f>SUM(G157:G158)</f>
        <v>74942</v>
      </c>
      <c r="H156" s="64">
        <f>SUM(H157:H158)</f>
        <v>16313</v>
      </c>
      <c r="I156" s="62"/>
      <c r="J156" s="100"/>
      <c r="K156" s="62"/>
      <c r="L156" s="61"/>
      <c r="M156" s="61"/>
    </row>
    <row r="157" ht="74" customHeight="1" spans="1:13">
      <c r="A157" s="65" t="s">
        <v>747</v>
      </c>
      <c r="B157" s="49" t="s">
        <v>748</v>
      </c>
      <c r="C157" s="51" t="s">
        <v>22</v>
      </c>
      <c r="D157" s="49" t="s">
        <v>749</v>
      </c>
      <c r="E157" s="50" t="s">
        <v>102</v>
      </c>
      <c r="F157" s="51">
        <v>1613</v>
      </c>
      <c r="G157" s="51">
        <v>300</v>
      </c>
      <c r="H157" s="51">
        <f>F157-G157</f>
        <v>1313</v>
      </c>
      <c r="I157" s="49" t="s">
        <v>750</v>
      </c>
      <c r="J157" s="71" t="s">
        <v>463</v>
      </c>
      <c r="K157" s="109" t="s">
        <v>751</v>
      </c>
      <c r="L157" s="51" t="s">
        <v>253</v>
      </c>
      <c r="M157" s="96"/>
    </row>
    <row r="158" ht="77" customHeight="1" spans="1:13">
      <c r="A158" s="65" t="s">
        <v>752</v>
      </c>
      <c r="B158" s="49" t="s">
        <v>753</v>
      </c>
      <c r="C158" s="51" t="s">
        <v>22</v>
      </c>
      <c r="D158" s="49" t="s">
        <v>754</v>
      </c>
      <c r="E158" s="50" t="s">
        <v>102</v>
      </c>
      <c r="F158" s="51">
        <v>89642</v>
      </c>
      <c r="G158" s="51">
        <v>74642</v>
      </c>
      <c r="H158" s="51">
        <v>15000</v>
      </c>
      <c r="I158" s="49" t="s">
        <v>755</v>
      </c>
      <c r="J158" s="95" t="s">
        <v>732</v>
      </c>
      <c r="K158" s="69" t="s">
        <v>756</v>
      </c>
      <c r="L158" s="51" t="s">
        <v>726</v>
      </c>
      <c r="M158" s="50"/>
    </row>
    <row r="159" ht="33" customHeight="1" spans="1:13">
      <c r="A159" s="59" t="s">
        <v>443</v>
      </c>
      <c r="B159" s="60" t="s">
        <v>757</v>
      </c>
      <c r="C159" s="61"/>
      <c r="D159" s="62"/>
      <c r="E159" s="63"/>
      <c r="F159" s="64">
        <f>SUM(F160)</f>
        <v>2300</v>
      </c>
      <c r="G159" s="64">
        <f>SUM(G160)</f>
        <v>1300</v>
      </c>
      <c r="H159" s="64">
        <f>SUM(H160)</f>
        <v>1000</v>
      </c>
      <c r="I159" s="62"/>
      <c r="J159" s="100"/>
      <c r="K159" s="62"/>
      <c r="L159" s="61"/>
      <c r="M159" s="61"/>
    </row>
    <row r="160" ht="65" customHeight="1" spans="1:13">
      <c r="A160" s="65" t="s">
        <v>758</v>
      </c>
      <c r="B160" s="49" t="s">
        <v>759</v>
      </c>
      <c r="C160" s="51" t="s">
        <v>37</v>
      </c>
      <c r="D160" s="49" t="s">
        <v>760</v>
      </c>
      <c r="E160" s="50" t="s">
        <v>102</v>
      </c>
      <c r="F160" s="51">
        <v>2300</v>
      </c>
      <c r="G160" s="50">
        <v>1300</v>
      </c>
      <c r="H160" s="50">
        <v>1000</v>
      </c>
      <c r="I160" s="49" t="s">
        <v>761</v>
      </c>
      <c r="J160" s="71" t="s">
        <v>762</v>
      </c>
      <c r="K160" s="161" t="s">
        <v>763</v>
      </c>
      <c r="L160" s="51" t="s">
        <v>683</v>
      </c>
      <c r="M160" s="96"/>
    </row>
    <row r="161" ht="33" customHeight="1" spans="1:13">
      <c r="A161" s="59" t="s">
        <v>504</v>
      </c>
      <c r="B161" s="60" t="s">
        <v>764</v>
      </c>
      <c r="C161" s="61"/>
      <c r="D161" s="62"/>
      <c r="E161" s="63"/>
      <c r="F161" s="64">
        <f>SUM(F162)</f>
        <v>52000</v>
      </c>
      <c r="G161" s="64">
        <f>SUM(G162)</f>
        <v>0</v>
      </c>
      <c r="H161" s="64">
        <f>SUM(H162)</f>
        <v>52000</v>
      </c>
      <c r="I161" s="62"/>
      <c r="J161" s="100"/>
      <c r="K161" s="62"/>
      <c r="L161" s="61"/>
      <c r="M161" s="61"/>
    </row>
    <row r="162" ht="57" customHeight="1" spans="1:13">
      <c r="A162" s="147">
        <v>113</v>
      </c>
      <c r="B162" s="71" t="s">
        <v>765</v>
      </c>
      <c r="C162" s="32" t="s">
        <v>37</v>
      </c>
      <c r="D162" s="49" t="s">
        <v>766</v>
      </c>
      <c r="E162" s="50" t="s">
        <v>767</v>
      </c>
      <c r="F162" s="50">
        <v>52000</v>
      </c>
      <c r="G162" s="50">
        <v>0</v>
      </c>
      <c r="H162" s="51">
        <v>52000</v>
      </c>
      <c r="I162" s="49" t="s">
        <v>768</v>
      </c>
      <c r="J162" s="162" t="s">
        <v>769</v>
      </c>
      <c r="K162" s="161" t="s">
        <v>770</v>
      </c>
      <c r="L162" s="51" t="s">
        <v>683</v>
      </c>
      <c r="M162" s="34"/>
    </row>
    <row r="163" ht="33" customHeight="1" spans="1:13">
      <c r="A163" s="131" t="s">
        <v>771</v>
      </c>
      <c r="B163" s="132" t="s">
        <v>772</v>
      </c>
      <c r="C163" s="148"/>
      <c r="D163" s="149"/>
      <c r="E163" s="150"/>
      <c r="F163" s="42">
        <f>SUM(F164,F168,F178,F181,F184,F186,F193)</f>
        <v>1485406.64</v>
      </c>
      <c r="G163" s="42">
        <f>SUM(G164,G168,G178,G181,G184,G186,G193)</f>
        <v>716197</v>
      </c>
      <c r="H163" s="42">
        <f>SUM(H164,H168,H178,H181,H184,H186,H193)</f>
        <v>769210</v>
      </c>
      <c r="I163" s="163"/>
      <c r="J163" s="164"/>
      <c r="K163" s="163"/>
      <c r="L163" s="165"/>
      <c r="M163" s="165"/>
    </row>
    <row r="164" ht="32.1" customHeight="1" spans="1:13">
      <c r="A164" s="54" t="s">
        <v>19</v>
      </c>
      <c r="B164" s="55" t="s">
        <v>773</v>
      </c>
      <c r="C164" s="45"/>
      <c r="D164" s="46"/>
      <c r="E164" s="47"/>
      <c r="F164" s="48">
        <f>SUM(F165:F167)</f>
        <v>38195</v>
      </c>
      <c r="G164" s="48">
        <f>SUM(G165:G167)</f>
        <v>7131</v>
      </c>
      <c r="H164" s="48">
        <f>SUM(H165:H167)</f>
        <v>31064</v>
      </c>
      <c r="I164" s="142"/>
      <c r="J164" s="143"/>
      <c r="K164" s="142"/>
      <c r="L164" s="45"/>
      <c r="M164" s="45"/>
    </row>
    <row r="165" ht="131" customHeight="1" spans="1:13">
      <c r="A165" s="66" t="s">
        <v>774</v>
      </c>
      <c r="B165" s="71" t="s">
        <v>775</v>
      </c>
      <c r="C165" s="51" t="s">
        <v>37</v>
      </c>
      <c r="D165" s="49" t="s">
        <v>776</v>
      </c>
      <c r="E165" s="50" t="s">
        <v>68</v>
      </c>
      <c r="F165" s="51">
        <v>9981</v>
      </c>
      <c r="G165" s="51">
        <v>131</v>
      </c>
      <c r="H165" s="51">
        <v>9850</v>
      </c>
      <c r="I165" s="49" t="s">
        <v>777</v>
      </c>
      <c r="J165" s="95" t="s">
        <v>463</v>
      </c>
      <c r="K165" s="69" t="s">
        <v>778</v>
      </c>
      <c r="L165" s="51" t="s">
        <v>342</v>
      </c>
      <c r="M165" s="124"/>
    </row>
    <row r="166" ht="124" customHeight="1" spans="1:13">
      <c r="A166" s="66" t="s">
        <v>779</v>
      </c>
      <c r="B166" s="49" t="s">
        <v>780</v>
      </c>
      <c r="C166" s="51" t="s">
        <v>216</v>
      </c>
      <c r="D166" s="49" t="s">
        <v>781</v>
      </c>
      <c r="E166" s="50" t="s">
        <v>39</v>
      </c>
      <c r="F166" s="50">
        <v>23574</v>
      </c>
      <c r="G166" s="74">
        <v>7000</v>
      </c>
      <c r="H166" s="74">
        <v>16574</v>
      </c>
      <c r="I166" s="49" t="s">
        <v>782</v>
      </c>
      <c r="J166" s="134" t="s">
        <v>783</v>
      </c>
      <c r="K166" s="106" t="s">
        <v>784</v>
      </c>
      <c r="L166" s="51" t="s">
        <v>785</v>
      </c>
      <c r="M166" s="124"/>
    </row>
    <row r="167" ht="87" customHeight="1" spans="1:14">
      <c r="A167" s="66" t="s">
        <v>786</v>
      </c>
      <c r="B167" s="52" t="s">
        <v>787</v>
      </c>
      <c r="C167" s="53" t="s">
        <v>37</v>
      </c>
      <c r="D167" s="52" t="s">
        <v>788</v>
      </c>
      <c r="E167" s="53" t="s">
        <v>39</v>
      </c>
      <c r="F167" s="53">
        <v>4640</v>
      </c>
      <c r="G167" s="53">
        <v>0</v>
      </c>
      <c r="H167" s="53">
        <v>4640</v>
      </c>
      <c r="I167" s="162" t="s">
        <v>789</v>
      </c>
      <c r="J167" s="162" t="s">
        <v>790</v>
      </c>
      <c r="K167" s="52" t="s">
        <v>791</v>
      </c>
      <c r="L167" s="51" t="s">
        <v>785</v>
      </c>
      <c r="M167" s="124"/>
      <c r="N167" s="160"/>
    </row>
    <row r="168" ht="32.1" customHeight="1" spans="1:13">
      <c r="A168" s="54" t="s">
        <v>44</v>
      </c>
      <c r="B168" s="55" t="s">
        <v>792</v>
      </c>
      <c r="C168" s="93"/>
      <c r="D168" s="46"/>
      <c r="E168" s="47"/>
      <c r="F168" s="151">
        <f>SUM(F169,F173,F175)</f>
        <v>144016</v>
      </c>
      <c r="G168" s="151">
        <f>SUM(G169,G173,G175)</f>
        <v>3522</v>
      </c>
      <c r="H168" s="151">
        <f>SUM(H169,H173,H175)</f>
        <v>140494</v>
      </c>
      <c r="I168" s="46"/>
      <c r="J168" s="93"/>
      <c r="K168" s="46"/>
      <c r="L168" s="45"/>
      <c r="M168" s="45"/>
    </row>
    <row r="169" ht="32.1" customHeight="1" spans="1:13">
      <c r="A169" s="59" t="s">
        <v>87</v>
      </c>
      <c r="B169" s="60" t="s">
        <v>793</v>
      </c>
      <c r="C169" s="61"/>
      <c r="D169" s="62"/>
      <c r="E169" s="63"/>
      <c r="F169" s="64">
        <f>SUM(F170:F172)</f>
        <v>73957</v>
      </c>
      <c r="G169" s="64">
        <f>SUM(G170:G172)</f>
        <v>0</v>
      </c>
      <c r="H169" s="64">
        <f>SUM(H170:H172)</f>
        <v>73957</v>
      </c>
      <c r="I169" s="62"/>
      <c r="J169" s="100"/>
      <c r="K169" s="62"/>
      <c r="L169" s="61"/>
      <c r="M169" s="61"/>
    </row>
    <row r="170" ht="97" customHeight="1" spans="1:13">
      <c r="A170" s="66" t="s">
        <v>794</v>
      </c>
      <c r="B170" s="71" t="s">
        <v>795</v>
      </c>
      <c r="C170" s="51" t="s">
        <v>37</v>
      </c>
      <c r="D170" s="49" t="s">
        <v>796</v>
      </c>
      <c r="E170" s="50" t="s">
        <v>489</v>
      </c>
      <c r="F170" s="51">
        <v>33000</v>
      </c>
      <c r="G170" s="51">
        <v>0</v>
      </c>
      <c r="H170" s="50">
        <v>33000</v>
      </c>
      <c r="I170" s="49" t="s">
        <v>797</v>
      </c>
      <c r="J170" s="95" t="s">
        <v>463</v>
      </c>
      <c r="K170" s="69" t="s">
        <v>798</v>
      </c>
      <c r="L170" s="51" t="s">
        <v>35</v>
      </c>
      <c r="M170" s="96"/>
    </row>
    <row r="171" ht="69" customHeight="1" spans="1:14">
      <c r="A171" s="66" t="s">
        <v>799</v>
      </c>
      <c r="B171" s="71" t="s">
        <v>800</v>
      </c>
      <c r="C171" s="51" t="s">
        <v>37</v>
      </c>
      <c r="D171" s="80" t="s">
        <v>801</v>
      </c>
      <c r="E171" s="50" t="s">
        <v>489</v>
      </c>
      <c r="F171" s="50">
        <v>37200</v>
      </c>
      <c r="G171" s="50">
        <v>0</v>
      </c>
      <c r="H171" s="50">
        <v>37200</v>
      </c>
      <c r="I171" s="49" t="s">
        <v>802</v>
      </c>
      <c r="J171" s="95" t="s">
        <v>463</v>
      </c>
      <c r="K171" s="49" t="s">
        <v>803</v>
      </c>
      <c r="L171" s="51" t="s">
        <v>35</v>
      </c>
      <c r="M171" s="96"/>
      <c r="N171" s="160"/>
    </row>
    <row r="172" ht="76" customHeight="1" spans="1:14">
      <c r="A172" s="66" t="s">
        <v>804</v>
      </c>
      <c r="B172" s="71" t="s">
        <v>805</v>
      </c>
      <c r="C172" s="51" t="s">
        <v>37</v>
      </c>
      <c r="D172" s="49" t="s">
        <v>806</v>
      </c>
      <c r="E172" s="74" t="s">
        <v>489</v>
      </c>
      <c r="F172" s="74">
        <v>3757</v>
      </c>
      <c r="G172" s="74">
        <v>0</v>
      </c>
      <c r="H172" s="74">
        <v>3757</v>
      </c>
      <c r="I172" s="49" t="s">
        <v>807</v>
      </c>
      <c r="J172" s="95" t="s">
        <v>463</v>
      </c>
      <c r="K172" s="80" t="s">
        <v>808</v>
      </c>
      <c r="L172" s="51" t="s">
        <v>35</v>
      </c>
      <c r="M172" s="96"/>
      <c r="N172" s="160"/>
    </row>
    <row r="173" ht="32.1" customHeight="1" spans="1:13">
      <c r="A173" s="59" t="s">
        <v>443</v>
      </c>
      <c r="B173" s="60" t="s">
        <v>809</v>
      </c>
      <c r="C173" s="61"/>
      <c r="D173" s="62"/>
      <c r="E173" s="63"/>
      <c r="F173" s="64">
        <f>SUM(F174)</f>
        <v>28059</v>
      </c>
      <c r="G173" s="64">
        <f>SUM(G174)</f>
        <v>3522</v>
      </c>
      <c r="H173" s="64">
        <f>SUM(H174)</f>
        <v>24537</v>
      </c>
      <c r="I173" s="62"/>
      <c r="J173" s="100"/>
      <c r="K173" s="62"/>
      <c r="L173" s="61"/>
      <c r="M173" s="61"/>
    </row>
    <row r="174" ht="99" customHeight="1" spans="1:13">
      <c r="A174" s="65" t="s">
        <v>810</v>
      </c>
      <c r="B174" s="139" t="s">
        <v>811</v>
      </c>
      <c r="C174" s="124" t="s">
        <v>22</v>
      </c>
      <c r="D174" s="152" t="s">
        <v>812</v>
      </c>
      <c r="E174" s="129" t="s">
        <v>331</v>
      </c>
      <c r="F174" s="129">
        <v>28059</v>
      </c>
      <c r="G174" s="129">
        <v>3522</v>
      </c>
      <c r="H174" s="129">
        <v>24537</v>
      </c>
      <c r="I174" s="109" t="s">
        <v>813</v>
      </c>
      <c r="J174" s="110" t="s">
        <v>814</v>
      </c>
      <c r="K174" s="109" t="s">
        <v>815</v>
      </c>
      <c r="L174" s="51" t="s">
        <v>726</v>
      </c>
      <c r="M174" s="96"/>
    </row>
    <row r="175" ht="32.1" customHeight="1" spans="1:13">
      <c r="A175" s="59" t="s">
        <v>236</v>
      </c>
      <c r="B175" s="60" t="s">
        <v>816</v>
      </c>
      <c r="C175" s="61"/>
      <c r="D175" s="62"/>
      <c r="E175" s="63"/>
      <c r="F175" s="64">
        <f>SUM(F176:F177)</f>
        <v>42000</v>
      </c>
      <c r="G175" s="64">
        <f>SUM(G176:G177)</f>
        <v>0</v>
      </c>
      <c r="H175" s="64">
        <f>SUM(H176:H177)</f>
        <v>42000</v>
      </c>
      <c r="I175" s="62"/>
      <c r="J175" s="100"/>
      <c r="K175" s="62"/>
      <c r="L175" s="61"/>
      <c r="M175" s="61"/>
    </row>
    <row r="176" ht="112" customHeight="1" spans="1:13">
      <c r="A176" s="66" t="s">
        <v>817</v>
      </c>
      <c r="B176" s="71" t="s">
        <v>818</v>
      </c>
      <c r="C176" s="51" t="s">
        <v>216</v>
      </c>
      <c r="D176" s="49" t="s">
        <v>819</v>
      </c>
      <c r="E176" s="50" t="s">
        <v>496</v>
      </c>
      <c r="F176" s="50">
        <v>37000</v>
      </c>
      <c r="G176" s="50">
        <v>0</v>
      </c>
      <c r="H176" s="50">
        <v>37000</v>
      </c>
      <c r="I176" s="49" t="s">
        <v>820</v>
      </c>
      <c r="J176" s="71" t="s">
        <v>463</v>
      </c>
      <c r="K176" s="67" t="s">
        <v>821</v>
      </c>
      <c r="L176" s="51" t="s">
        <v>253</v>
      </c>
      <c r="M176" s="96"/>
    </row>
    <row r="177" ht="143" customHeight="1" spans="1:13">
      <c r="A177" s="66" t="s">
        <v>822</v>
      </c>
      <c r="B177" s="49" t="s">
        <v>823</v>
      </c>
      <c r="C177" s="51" t="s">
        <v>37</v>
      </c>
      <c r="D177" s="49" t="s">
        <v>824</v>
      </c>
      <c r="E177" s="50" t="s">
        <v>68</v>
      </c>
      <c r="F177" s="50">
        <v>5000</v>
      </c>
      <c r="G177" s="50">
        <v>0</v>
      </c>
      <c r="H177" s="50">
        <v>5000</v>
      </c>
      <c r="I177" s="49" t="s">
        <v>825</v>
      </c>
      <c r="J177" s="71" t="s">
        <v>463</v>
      </c>
      <c r="K177" s="49" t="s">
        <v>826</v>
      </c>
      <c r="L177" s="51" t="s">
        <v>153</v>
      </c>
      <c r="M177" s="108"/>
    </row>
    <row r="178" ht="32.1" customHeight="1" spans="1:13">
      <c r="A178" s="54" t="s">
        <v>85</v>
      </c>
      <c r="B178" s="55" t="s">
        <v>827</v>
      </c>
      <c r="C178" s="56"/>
      <c r="D178" s="57"/>
      <c r="E178" s="58"/>
      <c r="F178" s="48">
        <f>SUM(F179:F180)</f>
        <v>54307</v>
      </c>
      <c r="G178" s="48">
        <f>SUM(G179:G180)</f>
        <v>2000</v>
      </c>
      <c r="H178" s="48">
        <f>SUM(H179:H180)</f>
        <v>52307</v>
      </c>
      <c r="I178" s="97"/>
      <c r="J178" s="98"/>
      <c r="K178" s="97"/>
      <c r="L178" s="99"/>
      <c r="M178" s="99"/>
    </row>
    <row r="179" ht="77" customHeight="1" spans="1:13">
      <c r="A179" s="66" t="s">
        <v>828</v>
      </c>
      <c r="B179" s="71" t="s">
        <v>829</v>
      </c>
      <c r="C179" s="51" t="s">
        <v>216</v>
      </c>
      <c r="D179" s="49" t="s">
        <v>830</v>
      </c>
      <c r="E179" s="50" t="s">
        <v>496</v>
      </c>
      <c r="F179" s="50">
        <v>28007</v>
      </c>
      <c r="G179" s="50">
        <v>2000</v>
      </c>
      <c r="H179" s="51">
        <v>26007</v>
      </c>
      <c r="I179" s="49" t="s">
        <v>831</v>
      </c>
      <c r="J179" s="166" t="s">
        <v>832</v>
      </c>
      <c r="K179" s="141" t="s">
        <v>833</v>
      </c>
      <c r="L179" s="51" t="s">
        <v>834</v>
      </c>
      <c r="M179" s="108"/>
    </row>
    <row r="180" ht="125" customHeight="1" spans="1:13">
      <c r="A180" s="66" t="s">
        <v>835</v>
      </c>
      <c r="B180" s="153" t="s">
        <v>836</v>
      </c>
      <c r="C180" s="154" t="s">
        <v>37</v>
      </c>
      <c r="D180" s="153" t="s">
        <v>837</v>
      </c>
      <c r="E180" s="155" t="s">
        <v>157</v>
      </c>
      <c r="F180" s="155">
        <v>26300</v>
      </c>
      <c r="G180" s="155">
        <v>0</v>
      </c>
      <c r="H180" s="154">
        <v>26300</v>
      </c>
      <c r="I180" s="94" t="s">
        <v>838</v>
      </c>
      <c r="J180" s="167" t="s">
        <v>839</v>
      </c>
      <c r="K180" s="168" t="s">
        <v>840</v>
      </c>
      <c r="L180" s="51" t="s">
        <v>841</v>
      </c>
      <c r="M180" s="96"/>
    </row>
    <row r="181" ht="32.1" customHeight="1" spans="1:13">
      <c r="A181" s="54" t="s">
        <v>120</v>
      </c>
      <c r="B181" s="55" t="s">
        <v>842</v>
      </c>
      <c r="C181" s="93"/>
      <c r="D181" s="46"/>
      <c r="E181" s="47"/>
      <c r="F181" s="48">
        <f>SUM(F182:F183)</f>
        <v>66133.64</v>
      </c>
      <c r="G181" s="48">
        <f>SUM(G182:G183)</f>
        <v>48204</v>
      </c>
      <c r="H181" s="48">
        <f>SUM(H182:H183)</f>
        <v>17930</v>
      </c>
      <c r="I181" s="46"/>
      <c r="J181" s="93"/>
      <c r="K181" s="46"/>
      <c r="L181" s="45"/>
      <c r="M181" s="45"/>
    </row>
    <row r="182" ht="109" customHeight="1" spans="1:13">
      <c r="A182" s="66" t="s">
        <v>843</v>
      </c>
      <c r="B182" s="71" t="s">
        <v>844</v>
      </c>
      <c r="C182" s="51" t="s">
        <v>22</v>
      </c>
      <c r="D182" s="156" t="s">
        <v>845</v>
      </c>
      <c r="E182" s="50" t="s">
        <v>846</v>
      </c>
      <c r="F182" s="50">
        <v>48133.64</v>
      </c>
      <c r="G182" s="50">
        <v>44934</v>
      </c>
      <c r="H182" s="51">
        <v>3200</v>
      </c>
      <c r="I182" s="49" t="s">
        <v>847</v>
      </c>
      <c r="J182" s="169" t="s">
        <v>848</v>
      </c>
      <c r="K182" s="141" t="s">
        <v>849</v>
      </c>
      <c r="L182" s="51" t="s">
        <v>850</v>
      </c>
      <c r="M182" s="96"/>
    </row>
    <row r="183" ht="67" customHeight="1" spans="1:13">
      <c r="A183" s="66" t="s">
        <v>851</v>
      </c>
      <c r="B183" s="49" t="s">
        <v>852</v>
      </c>
      <c r="C183" s="51" t="s">
        <v>22</v>
      </c>
      <c r="D183" s="67" t="s">
        <v>853</v>
      </c>
      <c r="E183" s="50" t="s">
        <v>846</v>
      </c>
      <c r="F183" s="50">
        <v>18000</v>
      </c>
      <c r="G183" s="50">
        <v>3270</v>
      </c>
      <c r="H183" s="51">
        <v>14730</v>
      </c>
      <c r="I183" s="49" t="s">
        <v>854</v>
      </c>
      <c r="J183" s="170" t="s">
        <v>855</v>
      </c>
      <c r="K183" s="171" t="s">
        <v>856</v>
      </c>
      <c r="L183" s="51" t="s">
        <v>850</v>
      </c>
      <c r="M183" s="96"/>
    </row>
    <row r="184" ht="32.1" customHeight="1" spans="1:13">
      <c r="A184" s="54" t="s">
        <v>168</v>
      </c>
      <c r="B184" s="55" t="s">
        <v>857</v>
      </c>
      <c r="C184" s="93"/>
      <c r="D184" s="46"/>
      <c r="E184" s="47"/>
      <c r="F184" s="48">
        <f>SUM(F185)</f>
        <v>3061</v>
      </c>
      <c r="G184" s="48">
        <f>SUM(G185)</f>
        <v>0</v>
      </c>
      <c r="H184" s="48">
        <f>SUM(H185)</f>
        <v>3061</v>
      </c>
      <c r="I184" s="46"/>
      <c r="J184" s="93"/>
      <c r="K184" s="46"/>
      <c r="L184" s="45"/>
      <c r="M184" s="45"/>
    </row>
    <row r="185" ht="96" customHeight="1" spans="1:13">
      <c r="A185" s="65" t="s">
        <v>858</v>
      </c>
      <c r="B185" s="94" t="s">
        <v>859</v>
      </c>
      <c r="C185" s="154" t="s">
        <v>22</v>
      </c>
      <c r="D185" s="94" t="s">
        <v>860</v>
      </c>
      <c r="E185" s="155" t="s">
        <v>68</v>
      </c>
      <c r="F185" s="155">
        <v>3061</v>
      </c>
      <c r="G185" s="155">
        <v>0</v>
      </c>
      <c r="H185" s="154">
        <v>3061</v>
      </c>
      <c r="I185" s="94" t="s">
        <v>861</v>
      </c>
      <c r="J185" s="167" t="s">
        <v>70</v>
      </c>
      <c r="K185" s="168"/>
      <c r="L185" s="154" t="s">
        <v>841</v>
      </c>
      <c r="M185" s="153"/>
    </row>
    <row r="186" ht="32.1" customHeight="1" spans="1:13">
      <c r="A186" s="54" t="s">
        <v>178</v>
      </c>
      <c r="B186" s="55" t="s">
        <v>862</v>
      </c>
      <c r="C186" s="56"/>
      <c r="D186" s="57"/>
      <c r="E186" s="58"/>
      <c r="F186" s="48">
        <f>SUM(F187:F192)</f>
        <v>1175694</v>
      </c>
      <c r="G186" s="48">
        <f>SUM(G187:G192)</f>
        <v>655340</v>
      </c>
      <c r="H186" s="48">
        <f>SUM(H187:H192)</f>
        <v>520354</v>
      </c>
      <c r="I186" s="97"/>
      <c r="J186" s="98"/>
      <c r="K186" s="97"/>
      <c r="L186" s="99"/>
      <c r="M186" s="99"/>
    </row>
    <row r="187" ht="57" customHeight="1" spans="1:13">
      <c r="A187" s="65" t="s">
        <v>863</v>
      </c>
      <c r="B187" s="71" t="s">
        <v>864</v>
      </c>
      <c r="C187" s="51" t="s">
        <v>22</v>
      </c>
      <c r="D187" s="49" t="s">
        <v>865</v>
      </c>
      <c r="E187" s="50" t="s">
        <v>60</v>
      </c>
      <c r="F187" s="50">
        <v>3059</v>
      </c>
      <c r="G187" s="50">
        <v>612</v>
      </c>
      <c r="H187" s="51">
        <v>2447</v>
      </c>
      <c r="I187" s="49" t="s">
        <v>866</v>
      </c>
      <c r="J187" s="134" t="s">
        <v>867</v>
      </c>
      <c r="K187" s="67" t="s">
        <v>868</v>
      </c>
      <c r="L187" s="51" t="s">
        <v>869</v>
      </c>
      <c r="M187" s="101"/>
    </row>
    <row r="188" ht="57" customHeight="1" spans="1:13">
      <c r="A188" s="65" t="s">
        <v>870</v>
      </c>
      <c r="B188" s="71" t="s">
        <v>871</v>
      </c>
      <c r="C188" s="51" t="s">
        <v>22</v>
      </c>
      <c r="D188" s="49" t="s">
        <v>872</v>
      </c>
      <c r="E188" s="50" t="s">
        <v>102</v>
      </c>
      <c r="F188" s="50">
        <v>7635</v>
      </c>
      <c r="G188" s="50">
        <v>1527</v>
      </c>
      <c r="H188" s="51">
        <v>6108</v>
      </c>
      <c r="I188" s="49" t="s">
        <v>873</v>
      </c>
      <c r="J188" s="134" t="s">
        <v>874</v>
      </c>
      <c r="K188" s="67" t="s">
        <v>875</v>
      </c>
      <c r="L188" s="51" t="s">
        <v>869</v>
      </c>
      <c r="M188" s="101"/>
    </row>
    <row r="189" ht="37" customHeight="1" spans="1:13">
      <c r="A189" s="65" t="s">
        <v>876</v>
      </c>
      <c r="B189" s="71" t="s">
        <v>877</v>
      </c>
      <c r="C189" s="51" t="s">
        <v>22</v>
      </c>
      <c r="D189" s="49" t="s">
        <v>878</v>
      </c>
      <c r="E189" s="50" t="s">
        <v>109</v>
      </c>
      <c r="F189" s="50">
        <v>140000</v>
      </c>
      <c r="G189" s="50">
        <v>88500</v>
      </c>
      <c r="H189" s="50">
        <v>51500</v>
      </c>
      <c r="I189" s="49" t="s">
        <v>879</v>
      </c>
      <c r="J189" s="72" t="s">
        <v>880</v>
      </c>
      <c r="K189" s="172" t="s">
        <v>881</v>
      </c>
      <c r="L189" s="51" t="s">
        <v>189</v>
      </c>
      <c r="M189" s="101"/>
    </row>
    <row r="190" ht="89" customHeight="1" spans="1:13">
      <c r="A190" s="65" t="s">
        <v>882</v>
      </c>
      <c r="B190" s="71" t="s">
        <v>883</v>
      </c>
      <c r="C190" s="51" t="s">
        <v>22</v>
      </c>
      <c r="D190" s="49" t="s">
        <v>884</v>
      </c>
      <c r="E190" s="50" t="s">
        <v>109</v>
      </c>
      <c r="F190" s="50">
        <v>350000</v>
      </c>
      <c r="G190" s="157">
        <v>200000</v>
      </c>
      <c r="H190" s="158">
        <v>150000</v>
      </c>
      <c r="I190" s="173" t="s">
        <v>885</v>
      </c>
      <c r="J190" s="174" t="s">
        <v>886</v>
      </c>
      <c r="K190" s="152" t="s">
        <v>887</v>
      </c>
      <c r="L190" s="51" t="s">
        <v>785</v>
      </c>
      <c r="M190" s="101"/>
    </row>
    <row r="191" ht="49" customHeight="1" spans="1:13">
      <c r="A191" s="65" t="s">
        <v>888</v>
      </c>
      <c r="B191" s="71" t="s">
        <v>889</v>
      </c>
      <c r="C191" s="51" t="s">
        <v>22</v>
      </c>
      <c r="D191" s="49" t="s">
        <v>890</v>
      </c>
      <c r="E191" s="50" t="s">
        <v>891</v>
      </c>
      <c r="F191" s="50">
        <v>225000</v>
      </c>
      <c r="G191" s="50">
        <v>210000</v>
      </c>
      <c r="H191" s="158">
        <v>15000</v>
      </c>
      <c r="I191" s="49" t="s">
        <v>885</v>
      </c>
      <c r="J191" s="175" t="s">
        <v>892</v>
      </c>
      <c r="K191" s="173" t="s">
        <v>893</v>
      </c>
      <c r="L191" s="51" t="s">
        <v>785</v>
      </c>
      <c r="M191" s="101"/>
    </row>
    <row r="192" ht="53" customHeight="1" spans="1:13">
      <c r="A192" s="65" t="s">
        <v>894</v>
      </c>
      <c r="B192" s="71" t="s">
        <v>895</v>
      </c>
      <c r="C192" s="51" t="s">
        <v>22</v>
      </c>
      <c r="D192" s="69" t="s">
        <v>896</v>
      </c>
      <c r="E192" s="50" t="s">
        <v>897</v>
      </c>
      <c r="F192" s="50">
        <v>450000</v>
      </c>
      <c r="G192" s="112">
        <v>154701</v>
      </c>
      <c r="H192" s="50">
        <v>295299</v>
      </c>
      <c r="I192" s="49" t="s">
        <v>898</v>
      </c>
      <c r="J192" s="72" t="s">
        <v>899</v>
      </c>
      <c r="K192" s="73" t="s">
        <v>900</v>
      </c>
      <c r="L192" s="130" t="s">
        <v>43</v>
      </c>
      <c r="M192" s="101"/>
    </row>
    <row r="193" ht="32.1" customHeight="1" spans="1:13">
      <c r="A193" s="54" t="s">
        <v>296</v>
      </c>
      <c r="B193" s="55" t="s">
        <v>901</v>
      </c>
      <c r="C193" s="45"/>
      <c r="D193" s="46"/>
      <c r="E193" s="47"/>
      <c r="F193" s="48">
        <f>SUM(F194)</f>
        <v>4000</v>
      </c>
      <c r="G193" s="48">
        <f>SUM(G194)</f>
        <v>0</v>
      </c>
      <c r="H193" s="48">
        <f>SUM(H194)</f>
        <v>4000</v>
      </c>
      <c r="I193" s="142"/>
      <c r="J193" s="143"/>
      <c r="K193" s="142"/>
      <c r="L193" s="45"/>
      <c r="M193" s="45"/>
    </row>
    <row r="194" ht="51" customHeight="1" spans="1:13">
      <c r="A194" s="65" t="s">
        <v>902</v>
      </c>
      <c r="B194" s="71" t="s">
        <v>903</v>
      </c>
      <c r="C194" s="51" t="s">
        <v>216</v>
      </c>
      <c r="D194" s="49" t="s">
        <v>904</v>
      </c>
      <c r="E194" s="50" t="s">
        <v>232</v>
      </c>
      <c r="F194" s="50">
        <v>4000</v>
      </c>
      <c r="G194" s="129">
        <v>0</v>
      </c>
      <c r="H194" s="50">
        <v>4000</v>
      </c>
      <c r="I194" s="49" t="s">
        <v>905</v>
      </c>
      <c r="J194" s="162" t="s">
        <v>906</v>
      </c>
      <c r="K194" s="176" t="s">
        <v>907</v>
      </c>
      <c r="L194" s="51" t="s">
        <v>908</v>
      </c>
      <c r="M194" s="26"/>
    </row>
    <row r="195" ht="32.1" customHeight="1"/>
    <row r="196" ht="32.1" customHeight="1"/>
    <row r="197" ht="32.1" customHeight="1"/>
    <row r="198" ht="32.1" customHeight="1"/>
    <row r="199" ht="32.1" customHeight="1"/>
    <row r="200" ht="32.1" customHeight="1"/>
    <row r="201" ht="32.1" customHeight="1"/>
    <row r="202" ht="32.1" customHeight="1"/>
    <row r="203" ht="32.1" customHeight="1"/>
    <row r="204" ht="32.1" customHeight="1"/>
    <row r="205" ht="32.1" customHeight="1"/>
  </sheetData>
  <mergeCells count="15">
    <mergeCell ref="A2:M2"/>
    <mergeCell ref="L3:M3"/>
    <mergeCell ref="A4:A6"/>
    <mergeCell ref="B4:B6"/>
    <mergeCell ref="C4:C6"/>
    <mergeCell ref="D4:D6"/>
    <mergeCell ref="E4:E6"/>
    <mergeCell ref="F4:F6"/>
    <mergeCell ref="G4:G6"/>
    <mergeCell ref="H4:H6"/>
    <mergeCell ref="I4:I6"/>
    <mergeCell ref="J4:J6"/>
    <mergeCell ref="K4:K6"/>
    <mergeCell ref="L4:L6"/>
    <mergeCell ref="M4:M6"/>
  </mergeCells>
  <printOptions horizontalCentered="1"/>
  <pageMargins left="0.357638888888889" right="0.357638888888889" top="1.10208333333333" bottom="0.802777777777778" header="0.5" footer="0.5"/>
  <pageSetup paperSize="9" scale="50" fitToHeight="0" orientation="landscape" horizontalDpi="600"/>
  <headerFooter differentOddEven="1">
    <oddFooter>&amp;R&amp;18—&amp;P+146—</oddFooter>
    <evenFooter>&amp;L&amp;20—&amp;P+146—</even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十四五重大项目表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李舒琪</dc:creator>
  <cp:lastModifiedBy>容绮娜</cp:lastModifiedBy>
  <dcterms:created xsi:type="dcterms:W3CDTF">2020-11-25T01:13:00Z</dcterms:created>
  <dcterms:modified xsi:type="dcterms:W3CDTF">2021-07-26T09:24:03Z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y fmtid="{D5CDD505-2E9C-101B-9397-08002B2CF9AE}" pid="3" name="ICV">
    <vt:lpwstr>464670DD27654B638C6947C8D78BC412</vt:lpwstr>
  </property>
</Properties>
</file>